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Спільні диски\L  Кредиты NEW\В РОБОТІ\Доступна Енергетика\САЙТ\"/>
    </mc:Choice>
  </mc:AlternateContent>
  <bookViews>
    <workbookView xWindow="0" yWindow="0" windowWidth="28800" windowHeight="12300"/>
  </bookViews>
  <sheets>
    <sheet name="Калькулятор " sheetId="5" r:id="rId1"/>
    <sheet name="Лист2" sheetId="3" state="hidden" r:id="rId2"/>
    <sheet name="Лист1" sheetId="4" state="hidden" r:id="rId3"/>
  </sheets>
  <definedNames>
    <definedName name="avans2" localSheetId="0">'Калькулятор '!$M$7</definedName>
    <definedName name="avans2">#REF!</definedName>
    <definedName name="data2" localSheetId="0">'Калькулятор '!$M$20</definedName>
    <definedName name="data2">#REF!</definedName>
    <definedName name="PROC2" localSheetId="0">'Калькулятор '!#REF!</definedName>
    <definedName name="proc2">#REF!</definedName>
    <definedName name="stoimost2">#REF!</definedName>
    <definedName name="strok" localSheetId="0">'Калькулятор '!$K$8</definedName>
    <definedName name="strok2" localSheetId="0">'Калькулятор '!$M$13</definedName>
    <definedName name="strok2">#REF!</definedName>
    <definedName name="sumkred2" localSheetId="0">'Калькулятор '!$M$8</definedName>
    <definedName name="sumkred2">#REF!</definedName>
    <definedName name="sumproplat2" localSheetId="0">'Калькулятор '!$M$21</definedName>
    <definedName name="sumproplat2">#REF!</definedName>
  </definedNames>
  <calcPr calcId="162913"/>
  <extLst>
    <ext uri="GoogleSheetsCustomDataVersion2">
      <go:sheetsCustomData xmlns:go="http://customooxmlschemas.google.com/" r:id="rId9" roundtripDataChecksum="cOpMUL2hncMbwMOK7aYyGDMazvm2toEsQHHuxdXukL0="/>
    </ext>
  </extLst>
</workbook>
</file>

<file path=xl/calcChain.xml><?xml version="1.0" encoding="utf-8"?>
<calcChain xmlns="http://schemas.openxmlformats.org/spreadsheetml/2006/main">
  <c r="M8" i="5" l="1"/>
  <c r="M21" i="5" s="1"/>
  <c r="M10" i="5"/>
  <c r="M17" i="5"/>
  <c r="M18" i="5"/>
  <c r="A21" i="5" l="1"/>
  <c r="C94" i="5"/>
  <c r="B99" i="5"/>
  <c r="B100" i="5" l="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41" i="5"/>
  <c r="E41" i="5" s="1"/>
  <c r="C41" i="5" l="1"/>
  <c r="D41" i="5"/>
  <c r="G41" i="5" l="1"/>
  <c r="D100" i="5" s="1"/>
  <c r="C99" i="5"/>
  <c r="D99" i="5"/>
  <c r="F41" i="5"/>
  <c r="C100" i="5" l="1"/>
  <c r="B42" i="5"/>
  <c r="C42" i="5" l="1"/>
  <c r="B43" i="5" s="1"/>
  <c r="D42" i="5"/>
  <c r="G42" i="5" s="1"/>
  <c r="D101" i="5" s="1"/>
  <c r="E42" i="5" l="1"/>
  <c r="F42" i="5" s="1"/>
  <c r="C101" i="5" s="1"/>
  <c r="D43" i="5"/>
  <c r="C43" i="5"/>
  <c r="E43" i="5" s="1"/>
  <c r="F43" i="5" s="1"/>
  <c r="C102" i="5" s="1"/>
  <c r="G43" i="5" l="1"/>
  <c r="D102" i="5" s="1"/>
  <c r="B44" i="5"/>
  <c r="C44" i="5" l="1"/>
  <c r="E44" i="5" s="1"/>
  <c r="F44" i="5" s="1"/>
  <c r="C103" i="5" s="1"/>
  <c r="D44" i="5"/>
  <c r="G44" i="5" s="1"/>
  <c r="D103" i="5" s="1"/>
  <c r="B45" i="5" l="1"/>
  <c r="D45" i="5" l="1"/>
  <c r="G45" i="5" s="1"/>
  <c r="D104" i="5" s="1"/>
  <c r="C45" i="5"/>
  <c r="E45" i="5" s="1"/>
  <c r="F45" i="5" s="1"/>
  <c r="C104" i="5" s="1"/>
  <c r="B46" i="5" l="1"/>
  <c r="D46" i="5" l="1"/>
  <c r="C46" i="5"/>
  <c r="E46" i="5" s="1"/>
  <c r="F46" i="5" s="1"/>
  <c r="C105" i="5" s="1"/>
  <c r="B47" i="5" l="1"/>
  <c r="G46" i="5"/>
  <c r="D105" i="5" s="1"/>
  <c r="C47" i="5" l="1"/>
  <c r="E47" i="5" s="1"/>
  <c r="F47" i="5" s="1"/>
  <c r="C106" i="5" s="1"/>
  <c r="D47" i="5"/>
  <c r="B48" i="5" l="1"/>
  <c r="G47" i="5"/>
  <c r="D106" i="5" s="1"/>
  <c r="D48" i="5" l="1"/>
  <c r="C48" i="5"/>
  <c r="B49" i="5" s="1"/>
  <c r="E48" i="5" l="1"/>
  <c r="F48" i="5" s="1"/>
  <c r="C107" i="5" s="1"/>
  <c r="D49" i="5"/>
  <c r="C49" i="5"/>
  <c r="E49" i="5" s="1"/>
  <c r="F49" i="5" s="1"/>
  <c r="C108" i="5" s="1"/>
  <c r="G48" i="5"/>
  <c r="D107" i="5" l="1"/>
  <c r="B50" i="5"/>
  <c r="G49" i="5"/>
  <c r="D108" i="5" s="1"/>
  <c r="D50" i="5" l="1"/>
  <c r="C50" i="5"/>
  <c r="E50" i="5" s="1"/>
  <c r="F50" i="5" s="1"/>
  <c r="C109" i="5" s="1"/>
  <c r="B51" i="5" l="1"/>
  <c r="G50" i="5"/>
  <c r="D109" i="5" l="1"/>
  <c r="C51" i="5"/>
  <c r="E51" i="5" s="1"/>
  <c r="F51" i="5" s="1"/>
  <c r="C110" i="5" s="1"/>
  <c r="D51" i="5"/>
  <c r="B52" i="5" l="1"/>
  <c r="G51" i="5"/>
  <c r="D110" i="5" l="1"/>
  <c r="D52" i="5"/>
  <c r="C52" i="5"/>
  <c r="C53" i="5" s="1"/>
  <c r="E52" i="5" l="1"/>
  <c r="E53" i="5" s="1"/>
  <c r="G52" i="5"/>
  <c r="D53" i="5"/>
  <c r="F52" i="5" l="1"/>
  <c r="F53" i="5" s="1"/>
  <c r="D111" i="5"/>
  <c r="G53" i="5"/>
  <c r="H41" i="5"/>
  <c r="C111" i="5" l="1"/>
  <c r="I41" i="5"/>
  <c r="K41" i="5" s="1"/>
  <c r="J41" i="5"/>
  <c r="M41" i="5" s="1"/>
  <c r="D112" i="5" l="1"/>
  <c r="L41" i="5"/>
  <c r="C112" i="5" l="1"/>
  <c r="H42" i="5"/>
  <c r="J42" i="5" l="1"/>
  <c r="M42" i="5" s="1"/>
  <c r="I42" i="5"/>
  <c r="K42" i="5" l="1"/>
  <c r="L42" i="5" l="1"/>
  <c r="C113" i="5" l="1"/>
  <c r="H43" i="5"/>
  <c r="D113" i="5"/>
  <c r="I43" i="5" l="1"/>
  <c r="J43" i="5"/>
  <c r="M43" i="5" s="1"/>
  <c r="K43" i="5" l="1"/>
  <c r="L43" i="5" l="1"/>
  <c r="H44" i="5"/>
  <c r="I44" i="5" l="1"/>
  <c r="J44" i="5"/>
  <c r="M44" i="5" s="1"/>
  <c r="D114" i="5"/>
  <c r="C114" i="5"/>
  <c r="K44" i="5" l="1"/>
  <c r="L44" i="5" l="1"/>
  <c r="D115" i="5" l="1"/>
  <c r="C115" i="5"/>
  <c r="H45" i="5"/>
  <c r="J45" i="5" l="1"/>
  <c r="M45" i="5" s="1"/>
  <c r="I45" i="5"/>
  <c r="K45" i="5" l="1"/>
  <c r="L45" i="5" l="1"/>
  <c r="D116" i="5" l="1"/>
  <c r="C116" i="5"/>
  <c r="H46" i="5"/>
  <c r="J46" i="5" l="1"/>
  <c r="M46" i="5" s="1"/>
  <c r="I46" i="5"/>
  <c r="H47" i="5" s="1"/>
  <c r="K46" i="5" l="1"/>
  <c r="L46" i="5" s="1"/>
  <c r="C117" i="5" s="1"/>
  <c r="I47" i="5"/>
  <c r="K47" i="5" s="1"/>
  <c r="L47" i="5" s="1"/>
  <c r="C118" i="5" s="1"/>
  <c r="J47" i="5"/>
  <c r="M47" i="5" s="1"/>
  <c r="D118" i="5" l="1"/>
  <c r="D117" i="5"/>
  <c r="H48" i="5"/>
  <c r="I48" i="5" l="1"/>
  <c r="K48" i="5" s="1"/>
  <c r="J48" i="5"/>
  <c r="M48" i="5" s="1"/>
  <c r="D119" i="5" l="1"/>
  <c r="L48" i="5"/>
  <c r="C119" i="5" s="1"/>
  <c r="H49" i="5"/>
  <c r="I49" i="5" l="1"/>
  <c r="K49" i="5" s="1"/>
  <c r="J49" i="5"/>
  <c r="M49" i="5" s="1"/>
  <c r="D120" i="5" l="1"/>
  <c r="L49" i="5"/>
  <c r="C120" i="5" s="1"/>
  <c r="H50" i="5" l="1"/>
  <c r="J50" i="5" l="1"/>
  <c r="M50" i="5" s="1"/>
  <c r="I50" i="5"/>
  <c r="H51" i="5" s="1"/>
  <c r="K50" i="5" l="1"/>
  <c r="D121" i="5" s="1"/>
  <c r="I51" i="5"/>
  <c r="K51" i="5" s="1"/>
  <c r="L51" i="5" s="1"/>
  <c r="C122" i="5" s="1"/>
  <c r="J51" i="5"/>
  <c r="M51" i="5" s="1"/>
  <c r="L50" i="5" l="1"/>
  <c r="C121" i="5" s="1"/>
  <c r="D122" i="5"/>
  <c r="H52" i="5"/>
  <c r="I52" i="5" l="1"/>
  <c r="J52" i="5"/>
  <c r="J53" i="5" l="1"/>
  <c r="M52" i="5"/>
  <c r="M53" i="5" s="1"/>
  <c r="K52" i="5"/>
  <c r="I53" i="5"/>
  <c r="K53" i="5" l="1"/>
  <c r="L52" i="5"/>
  <c r="N41" i="5"/>
  <c r="P41" i="5" l="1"/>
  <c r="O41" i="5"/>
  <c r="D123" i="5"/>
  <c r="C123" i="5"/>
  <c r="L53" i="5"/>
  <c r="Q41" i="5" l="1"/>
  <c r="S41" i="5" l="1"/>
  <c r="R41" i="5"/>
  <c r="N42" i="5"/>
  <c r="O42" i="5" l="1"/>
  <c r="Q42" i="5" s="1"/>
  <c r="P42" i="5"/>
  <c r="C124" i="5"/>
  <c r="D124" i="5"/>
  <c r="S42" i="5" l="1"/>
  <c r="D125" i="5" s="1"/>
  <c r="R42" i="5"/>
  <c r="C125" i="5" l="1"/>
  <c r="N43" i="5"/>
  <c r="O43" i="5" l="1"/>
  <c r="Q43" i="5" s="1"/>
  <c r="P43" i="5"/>
  <c r="S43" i="5" l="1"/>
  <c r="D126" i="5" s="1"/>
  <c r="R43" i="5"/>
  <c r="N44" i="5"/>
  <c r="P44" i="5" l="1"/>
  <c r="S44" i="5" s="1"/>
  <c r="O44" i="5"/>
  <c r="N45" i="5" s="1"/>
  <c r="C126" i="5"/>
  <c r="Q44" i="5" l="1"/>
  <c r="R44" i="5" s="1"/>
  <c r="C127" i="5" s="1"/>
  <c r="P45" i="5"/>
  <c r="O45" i="5"/>
  <c r="N46" i="5" s="1"/>
  <c r="D127" i="5"/>
  <c r="Q45" i="5" l="1"/>
  <c r="R45" i="5" s="1"/>
  <c r="C128" i="5" s="1"/>
  <c r="S45" i="5"/>
  <c r="D128" i="5" s="1"/>
  <c r="P46" i="5"/>
  <c r="O46" i="5"/>
  <c r="N47" i="5" s="1"/>
  <c r="Q46" i="5" l="1"/>
  <c r="S46" i="5" s="1"/>
  <c r="D129" i="5" s="1"/>
  <c r="O47" i="5"/>
  <c r="N48" i="5" s="1"/>
  <c r="P47" i="5"/>
  <c r="Q47" i="5" l="1"/>
  <c r="S47" i="5" s="1"/>
  <c r="D130" i="5" s="1"/>
  <c r="R46" i="5"/>
  <c r="C129" i="5" s="1"/>
  <c r="P48" i="5"/>
  <c r="O48" i="5"/>
  <c r="Q48" i="5" s="1"/>
  <c r="R48" i="5" s="1"/>
  <c r="C131" i="5" s="1"/>
  <c r="R47" i="5" l="1"/>
  <c r="C130" i="5" s="1"/>
  <c r="S48" i="5"/>
  <c r="D131" i="5" s="1"/>
  <c r="N49" i="5"/>
  <c r="O49" i="5" l="1"/>
  <c r="Q49" i="5" s="1"/>
  <c r="R49" i="5" s="1"/>
  <c r="C132" i="5" s="1"/>
  <c r="P49" i="5"/>
  <c r="S49" i="5" l="1"/>
  <c r="D132" i="5" s="1"/>
  <c r="N50" i="5"/>
  <c r="P50" i="5" l="1"/>
  <c r="O50" i="5"/>
  <c r="Q50" i="5" s="1"/>
  <c r="R50" i="5" s="1"/>
  <c r="C133" i="5" s="1"/>
  <c r="S50" i="5" l="1"/>
  <c r="D133" i="5" s="1"/>
  <c r="N51" i="5"/>
  <c r="O51" i="5" l="1"/>
  <c r="Q51" i="5" s="1"/>
  <c r="R51" i="5" s="1"/>
  <c r="C134" i="5" s="1"/>
  <c r="P51" i="5"/>
  <c r="S51" i="5" l="1"/>
  <c r="D134" i="5" s="1"/>
  <c r="N52" i="5"/>
  <c r="O52" i="5" l="1"/>
  <c r="P52" i="5"/>
  <c r="P53" i="5" s="1"/>
  <c r="Q52" i="5" l="1"/>
  <c r="O53" i="5"/>
  <c r="Q53" i="5" l="1"/>
  <c r="S52" i="5"/>
  <c r="R52" i="5"/>
  <c r="T41" i="5"/>
  <c r="U41" i="5" l="1"/>
  <c r="W41" i="5" s="1"/>
  <c r="V41" i="5"/>
  <c r="C135" i="5"/>
  <c r="R53" i="5"/>
  <c r="D135" i="5"/>
  <c r="S53" i="5"/>
  <c r="Y41" i="5" l="1"/>
  <c r="D136" i="5" s="1"/>
  <c r="X41" i="5"/>
  <c r="C136" i="5" l="1"/>
  <c r="T42" i="5"/>
  <c r="U42" i="5" l="1"/>
  <c r="V42" i="5"/>
  <c r="W42" i="5" l="1"/>
  <c r="Y42" i="5" l="1"/>
  <c r="X42" i="5"/>
  <c r="T43" i="5"/>
  <c r="U43" i="5" l="1"/>
  <c r="V43" i="5"/>
  <c r="C137" i="5"/>
  <c r="D137" i="5"/>
  <c r="W43" i="5" l="1"/>
  <c r="Y43" i="5" l="1"/>
  <c r="X43" i="5"/>
  <c r="T44" i="5"/>
  <c r="V44" i="5" l="1"/>
  <c r="U44" i="5"/>
  <c r="C138" i="5"/>
  <c r="D138" i="5"/>
  <c r="W44" i="5" l="1"/>
  <c r="X44" i="5" l="1"/>
  <c r="Y44" i="5"/>
  <c r="D139" i="5" l="1"/>
  <c r="C139" i="5"/>
  <c r="T45" i="5"/>
  <c r="V45" i="5" l="1"/>
  <c r="Y45" i="5" s="1"/>
  <c r="U45" i="5"/>
  <c r="T46" i="5" s="1"/>
  <c r="W45" i="5" l="1"/>
  <c r="X45" i="5" s="1"/>
  <c r="C140" i="5" s="1"/>
  <c r="U46" i="5"/>
  <c r="T47" i="5" s="1"/>
  <c r="V46" i="5"/>
  <c r="D140" i="5"/>
  <c r="W46" i="5" l="1"/>
  <c r="Y46" i="5" s="1"/>
  <c r="D141" i="5" s="1"/>
  <c r="V47" i="5"/>
  <c r="U47" i="5"/>
  <c r="W47" i="5" s="1"/>
  <c r="Y47" i="5" l="1"/>
  <c r="D142" i="5" s="1"/>
  <c r="X46" i="5"/>
  <c r="C141" i="5" s="1"/>
  <c r="X47" i="5"/>
  <c r="C142" i="5" s="1"/>
  <c r="T48" i="5"/>
  <c r="U48" i="5" l="1"/>
  <c r="W48" i="5" s="1"/>
  <c r="X48" i="5" s="1"/>
  <c r="C143" i="5" s="1"/>
  <c r="V48" i="5"/>
  <c r="Y48" i="5" l="1"/>
  <c r="D143" i="5" s="1"/>
  <c r="T49" i="5"/>
  <c r="U49" i="5" l="1"/>
  <c r="W49" i="5" s="1"/>
  <c r="V49" i="5"/>
  <c r="Y49" i="5" l="1"/>
  <c r="D144" i="5" s="1"/>
  <c r="X49" i="5"/>
  <c r="C144" i="5" s="1"/>
  <c r="T50" i="5" l="1"/>
  <c r="V50" i="5" l="1"/>
  <c r="U50" i="5"/>
  <c r="W50" i="5" s="1"/>
  <c r="Y50" i="5" l="1"/>
  <c r="D145" i="5" s="1"/>
  <c r="X50" i="5"/>
  <c r="C145" i="5" s="1"/>
  <c r="T51" i="5"/>
  <c r="U51" i="5" l="1"/>
  <c r="T52" i="5" s="1"/>
  <c r="V51" i="5"/>
  <c r="W51" i="5" l="1"/>
  <c r="X51" i="5" s="1"/>
  <c r="C146" i="5" s="1"/>
  <c r="U52" i="5"/>
  <c r="V52" i="5"/>
  <c r="V53" i="5" s="1"/>
  <c r="Y51" i="5"/>
  <c r="D146" i="5" s="1"/>
  <c r="W52" i="5" l="1"/>
  <c r="U53" i="5"/>
  <c r="W53" i="5" l="1"/>
  <c r="Y52" i="5"/>
  <c r="X52" i="5"/>
  <c r="C147" i="5" l="1"/>
  <c r="X53" i="5"/>
  <c r="D147" i="5"/>
  <c r="Y53" i="5"/>
  <c r="Z41" i="5"/>
  <c r="AA41" i="5" l="1"/>
  <c r="AB41" i="5"/>
  <c r="AC41" i="5" l="1"/>
  <c r="AD41" i="5" l="1"/>
  <c r="AE41" i="5"/>
  <c r="D148" i="5" l="1"/>
  <c r="C148" i="5"/>
  <c r="Z42" i="5"/>
  <c r="AA42" i="5" l="1"/>
  <c r="AB42" i="5"/>
  <c r="AC42" i="5" l="1"/>
  <c r="AD42" i="5" l="1"/>
  <c r="AE42" i="5"/>
  <c r="D149" i="5" l="1"/>
  <c r="C149" i="5"/>
  <c r="Z43" i="5"/>
  <c r="AA43" i="5" l="1"/>
  <c r="AB43" i="5"/>
  <c r="AC43" i="5" l="1"/>
  <c r="AE43" i="5" l="1"/>
  <c r="AD43" i="5"/>
  <c r="Z44" i="5"/>
  <c r="AA44" i="5" l="1"/>
  <c r="AC44" i="5" s="1"/>
  <c r="AB44" i="5"/>
  <c r="C150" i="5"/>
  <c r="D150" i="5"/>
  <c r="AE44" i="5" l="1"/>
  <c r="D151" i="5" s="1"/>
  <c r="Z45" i="5"/>
  <c r="AD44" i="5"/>
  <c r="C151" i="5" l="1"/>
  <c r="AB45" i="5"/>
  <c r="AA45" i="5"/>
  <c r="AC45" i="5" s="1"/>
  <c r="AD45" i="5" s="1"/>
  <c r="C152" i="5" l="1"/>
  <c r="Z46" i="5"/>
  <c r="AE45" i="5"/>
  <c r="D152" i="5" l="1"/>
  <c r="AB46" i="5"/>
  <c r="AA46" i="5"/>
  <c r="AC46" i="5" s="1"/>
  <c r="AD46" i="5" s="1"/>
  <c r="C153" i="5" s="1"/>
  <c r="Z47" i="5" l="1"/>
  <c r="AE46" i="5"/>
  <c r="D153" i="5" s="1"/>
  <c r="AB47" i="5" l="1"/>
  <c r="AA47" i="5"/>
  <c r="AC47" i="5" s="1"/>
  <c r="AE47" i="5" l="1"/>
  <c r="D154" i="5" s="1"/>
  <c r="Z48" i="5"/>
  <c r="AD47" i="5"/>
  <c r="C154" i="5" s="1"/>
  <c r="AB48" i="5" l="1"/>
  <c r="AA48" i="5"/>
  <c r="Z49" i="5" s="1"/>
  <c r="AC48" i="5" l="1"/>
  <c r="AE48" i="5" s="1"/>
  <c r="D155" i="5" s="1"/>
  <c r="AA49" i="5"/>
  <c r="Z50" i="5" s="1"/>
  <c r="AB49" i="5"/>
  <c r="AC49" i="5" l="1"/>
  <c r="AE49" i="5" s="1"/>
  <c r="D156" i="5" s="1"/>
  <c r="AD48" i="5"/>
  <c r="C155" i="5" s="1"/>
  <c r="AA50" i="5"/>
  <c r="AC50" i="5" s="1"/>
  <c r="AB50" i="5"/>
  <c r="AE50" i="5" l="1"/>
  <c r="D157" i="5" s="1"/>
  <c r="AD49" i="5"/>
  <c r="C156" i="5" s="1"/>
  <c r="AD50" i="5"/>
  <c r="C157" i="5" s="1"/>
  <c r="Z51" i="5" l="1"/>
  <c r="AB51" i="5" l="1"/>
  <c r="AA51" i="5"/>
  <c r="AC51" i="5" s="1"/>
  <c r="AE51" i="5" l="1"/>
  <c r="D158" i="5" s="1"/>
  <c r="AD51" i="5"/>
  <c r="C158" i="5" s="1"/>
  <c r="Z52" i="5" l="1"/>
  <c r="AB52" i="5" l="1"/>
  <c r="AB53" i="5" s="1"/>
  <c r="AA52" i="5"/>
  <c r="AA53" i="5" s="1"/>
  <c r="AE52" i="5" l="1"/>
  <c r="D159" i="5" s="1"/>
  <c r="AC52" i="5"/>
  <c r="AC53" i="5" s="1"/>
  <c r="AF41" i="5"/>
  <c r="AE53" i="5" l="1"/>
  <c r="AD52" i="5"/>
  <c r="AH41" i="5"/>
  <c r="AG41" i="5"/>
  <c r="AD53" i="5" l="1"/>
  <c r="C159" i="5"/>
  <c r="AI41" i="5"/>
  <c r="AK41" i="5" l="1"/>
  <c r="AJ41" i="5"/>
  <c r="AF42" i="5"/>
  <c r="AH42" i="5" l="1"/>
  <c r="AG42" i="5"/>
  <c r="C160" i="5"/>
  <c r="D160" i="5"/>
  <c r="AI42" i="5" l="1"/>
  <c r="AJ42" i="5" l="1"/>
  <c r="AK42" i="5"/>
  <c r="D161" i="5" l="1"/>
  <c r="C161" i="5"/>
  <c r="AF43" i="5"/>
  <c r="AH43" i="5" l="1"/>
  <c r="AG43" i="5"/>
  <c r="AI43" i="5" l="1"/>
  <c r="AF44" i="5" l="1"/>
  <c r="AJ43" i="5"/>
  <c r="AK43" i="5"/>
  <c r="D162" i="5" l="1"/>
  <c r="C162" i="5"/>
  <c r="AH44" i="5"/>
  <c r="AG44" i="5"/>
  <c r="AI44" i="5" s="1"/>
  <c r="AJ44" i="5" s="1"/>
  <c r="C163" i="5" s="1"/>
  <c r="AK44" i="5" l="1"/>
  <c r="AF45" i="5"/>
  <c r="AG45" i="5" l="1"/>
  <c r="AI45" i="5" s="1"/>
  <c r="AJ45" i="5" s="1"/>
  <c r="AH45" i="5"/>
  <c r="AK45" i="5" s="1"/>
  <c r="D164" i="5" s="1"/>
  <c r="D163" i="5"/>
  <c r="C164" i="5" l="1"/>
  <c r="AF46" i="5"/>
  <c r="AG46" i="5" l="1"/>
  <c r="AI46" i="5" s="1"/>
  <c r="AH46" i="5"/>
  <c r="AK46" i="5" l="1"/>
  <c r="D165" i="5" s="1"/>
  <c r="AJ46" i="5"/>
  <c r="C165" i="5" s="1"/>
  <c r="AF47" i="5"/>
  <c r="AH47" i="5" l="1"/>
  <c r="AG47" i="5"/>
  <c r="AI47" i="5" s="1"/>
  <c r="AK47" i="5" l="1"/>
  <c r="D166" i="5" s="1"/>
  <c r="AJ47" i="5"/>
  <c r="C166" i="5" s="1"/>
  <c r="AF48" i="5"/>
  <c r="AH48" i="5" l="1"/>
  <c r="AG48" i="5"/>
  <c r="AI48" i="5" s="1"/>
  <c r="AJ48" i="5" s="1"/>
  <c r="C167" i="5" s="1"/>
  <c r="AK48" i="5" l="1"/>
  <c r="D167" i="5" s="1"/>
  <c r="AF49" i="5"/>
  <c r="AG49" i="5" l="1"/>
  <c r="AF50" i="5" s="1"/>
  <c r="AH49" i="5"/>
  <c r="AI49" i="5" l="1"/>
  <c r="AJ49" i="5" s="1"/>
  <c r="C168" i="5" s="1"/>
  <c r="AG50" i="5"/>
  <c r="AI50" i="5" s="1"/>
  <c r="AH50" i="5"/>
  <c r="AK49" i="5"/>
  <c r="D168" i="5" s="1"/>
  <c r="AK50" i="5" l="1"/>
  <c r="D169" i="5" s="1"/>
  <c r="AJ50" i="5"/>
  <c r="C169" i="5" l="1"/>
  <c r="AF51" i="5"/>
  <c r="AG51" i="5" l="1"/>
  <c r="AI51" i="5" s="1"/>
  <c r="AJ51" i="5" s="1"/>
  <c r="C170" i="5" s="1"/>
  <c r="AH51" i="5"/>
  <c r="AK51" i="5" l="1"/>
  <c r="D170" i="5" s="1"/>
  <c r="AF52" i="5"/>
  <c r="AG52" i="5" l="1"/>
  <c r="AH52" i="5"/>
  <c r="AH53" i="5" s="1"/>
  <c r="AI52" i="5" l="1"/>
  <c r="AG53" i="5"/>
  <c r="AI53" i="5" l="1"/>
  <c r="AK52" i="5"/>
  <c r="AJ52" i="5"/>
  <c r="C171" i="5" l="1"/>
  <c r="AJ53" i="5"/>
  <c r="D171" i="5"/>
  <c r="AK53" i="5"/>
  <c r="AL41" i="5"/>
  <c r="AM41" i="5" l="1"/>
  <c r="AO41" i="5" s="1"/>
  <c r="AN41" i="5"/>
  <c r="AQ41" i="5" s="1"/>
  <c r="AP41" i="5" l="1"/>
  <c r="C172" i="5" s="1"/>
  <c r="D172" i="5"/>
  <c r="AL42" i="5"/>
  <c r="AN42" i="5" l="1"/>
  <c r="AM42" i="5"/>
  <c r="AO42" i="5" s="1"/>
  <c r="AQ42" i="5" l="1"/>
  <c r="D173" i="5" s="1"/>
  <c r="AP42" i="5"/>
  <c r="C173" i="5" s="1"/>
  <c r="AL43" i="5"/>
  <c r="AM43" i="5" l="1"/>
  <c r="AL44" i="5" s="1"/>
  <c r="AN43" i="5"/>
  <c r="AQ43" i="5" s="1"/>
  <c r="AO43" i="5" l="1"/>
  <c r="AP43" i="5" s="1"/>
  <c r="C174" i="5" s="1"/>
  <c r="AM44" i="5"/>
  <c r="AL45" i="5" s="1"/>
  <c r="AN44" i="5"/>
  <c r="D174" i="5"/>
  <c r="AO44" i="5" l="1"/>
  <c r="AQ44" i="5" s="1"/>
  <c r="D175" i="5" s="1"/>
  <c r="AM45" i="5"/>
  <c r="AO45" i="5" s="1"/>
  <c r="AN45" i="5"/>
  <c r="AQ45" i="5" l="1"/>
  <c r="D176" i="5" s="1"/>
  <c r="AP44" i="5"/>
  <c r="C175" i="5" s="1"/>
  <c r="AP45" i="5"/>
  <c r="C176" i="5" l="1"/>
  <c r="AL46" i="5"/>
  <c r="AM46" i="5" l="1"/>
  <c r="AL47" i="5" s="1"/>
  <c r="AN46" i="5"/>
  <c r="AO46" i="5" l="1"/>
  <c r="AQ46" i="5" s="1"/>
  <c r="D177" i="5" s="1"/>
  <c r="AN47" i="5"/>
  <c r="AM47" i="5"/>
  <c r="AL48" i="5" s="1"/>
  <c r="AO47" i="5" l="1"/>
  <c r="AQ47" i="5" s="1"/>
  <c r="D178" i="5" s="1"/>
  <c r="AP46" i="5"/>
  <c r="C177" i="5" s="1"/>
  <c r="AM48" i="5"/>
  <c r="AO48" i="5" s="1"/>
  <c r="AN48" i="5"/>
  <c r="AQ48" i="5" l="1"/>
  <c r="D179" i="5" s="1"/>
  <c r="AP47" i="5"/>
  <c r="C178" i="5" s="1"/>
  <c r="AP48" i="5"/>
  <c r="C179" i="5" s="1"/>
  <c r="AL49" i="5"/>
  <c r="AN49" i="5" l="1"/>
  <c r="AQ49" i="5" s="1"/>
  <c r="D180" i="5" s="1"/>
  <c r="AM49" i="5"/>
  <c r="AO49" i="5" s="1"/>
  <c r="AP49" i="5" s="1"/>
  <c r="C180" i="5" s="1"/>
  <c r="AL50" i="5" l="1"/>
  <c r="AN50" i="5" l="1"/>
  <c r="AM50" i="5"/>
  <c r="AO50" i="5" s="1"/>
  <c r="AP50" i="5" s="1"/>
  <c r="C181" i="5" s="1"/>
  <c r="AQ50" i="5" l="1"/>
  <c r="D181" i="5" s="1"/>
  <c r="AL51" i="5"/>
  <c r="AN51" i="5" l="1"/>
  <c r="AQ51" i="5" s="1"/>
  <c r="D182" i="5" s="1"/>
  <c r="AM51" i="5"/>
  <c r="AL52" i="5" s="1"/>
  <c r="B56" i="5" s="1"/>
  <c r="C56" i="5" l="1"/>
  <c r="D56" i="5"/>
  <c r="B57" i="5"/>
  <c r="AO51" i="5"/>
  <c r="AP51" i="5" s="1"/>
  <c r="C182" i="5" s="1"/>
  <c r="AM52" i="5"/>
  <c r="AN52" i="5"/>
  <c r="AN53" i="5" s="1"/>
  <c r="B58" i="5" l="1"/>
  <c r="C57" i="5"/>
  <c r="E57" i="5" s="1"/>
  <c r="D57" i="5"/>
  <c r="G57" i="5" s="1"/>
  <c r="G56" i="5"/>
  <c r="E56" i="5"/>
  <c r="F56" i="5" s="1"/>
  <c r="AO52" i="5"/>
  <c r="AM53" i="5"/>
  <c r="D58" i="5" l="1"/>
  <c r="G58" i="5" s="1"/>
  <c r="C58" i="5"/>
  <c r="E58" i="5" s="1"/>
  <c r="B59" i="5"/>
  <c r="F57" i="5"/>
  <c r="AO53" i="5"/>
  <c r="AP52" i="5"/>
  <c r="AQ52" i="5"/>
  <c r="B60" i="5" l="1"/>
  <c r="C59" i="5"/>
  <c r="D59" i="5"/>
  <c r="G59" i="5" s="1"/>
  <c r="F58" i="5"/>
  <c r="D183" i="5"/>
  <c r="AQ53" i="5"/>
  <c r="C183" i="5"/>
  <c r="AP53" i="5"/>
  <c r="B61" i="5" l="1"/>
  <c r="C60" i="5"/>
  <c r="D60" i="5"/>
  <c r="G60" i="5" s="1"/>
  <c r="E59" i="5"/>
  <c r="F59" i="5" s="1"/>
  <c r="D184" i="5"/>
  <c r="C184" i="5"/>
  <c r="E60" i="5" l="1"/>
  <c r="F60" i="5" s="1"/>
  <c r="B62" i="5"/>
  <c r="C61" i="5"/>
  <c r="D61" i="5"/>
  <c r="C185" i="5"/>
  <c r="D185" i="5"/>
  <c r="G61" i="5" l="1"/>
  <c r="E61" i="5"/>
  <c r="F61" i="5" s="1"/>
  <c r="D62" i="5"/>
  <c r="G62" i="5" s="1"/>
  <c r="C62" i="5"/>
  <c r="E62" i="5" s="1"/>
  <c r="F62" i="5" s="1"/>
  <c r="B63" i="5"/>
  <c r="D186" i="5"/>
  <c r="C186" i="5"/>
  <c r="C63" i="5" l="1"/>
  <c r="D63" i="5"/>
  <c r="G63" i="5" s="1"/>
  <c r="B64" i="5"/>
  <c r="C187" i="5"/>
  <c r="D64" i="5" l="1"/>
  <c r="G64" i="5" s="1"/>
  <c r="B65" i="5"/>
  <c r="C64" i="5"/>
  <c r="E64" i="5" s="1"/>
  <c r="F64" i="5" s="1"/>
  <c r="E63" i="5"/>
  <c r="F63" i="5" s="1"/>
  <c r="D187" i="5"/>
  <c r="B66" i="5" l="1"/>
  <c r="C65" i="5"/>
  <c r="D65" i="5"/>
  <c r="G65" i="5" s="1"/>
  <c r="C188" i="5"/>
  <c r="D66" i="5" l="1"/>
  <c r="G66" i="5" s="1"/>
  <c r="B67" i="5"/>
  <c r="C66" i="5"/>
  <c r="E65" i="5"/>
  <c r="F65" i="5" s="1"/>
  <c r="C189" i="5"/>
  <c r="C190" i="5"/>
  <c r="D189" i="5"/>
  <c r="D188" i="5"/>
  <c r="E66" i="5" l="1"/>
  <c r="F66" i="5" s="1"/>
  <c r="H56" i="5"/>
  <c r="C67" i="5"/>
  <c r="D67" i="5"/>
  <c r="D190" i="5"/>
  <c r="G67" i="5" l="1"/>
  <c r="G68" i="5" s="1"/>
  <c r="D68" i="5"/>
  <c r="E67" i="5"/>
  <c r="E68" i="5" s="1"/>
  <c r="C68" i="5"/>
  <c r="I56" i="5"/>
  <c r="H57" i="5"/>
  <c r="J56" i="5"/>
  <c r="D191" i="5"/>
  <c r="F67" i="5" l="1"/>
  <c r="F68" i="5" s="1"/>
  <c r="I57" i="5"/>
  <c r="K57" i="5" s="1"/>
  <c r="J57" i="5"/>
  <c r="H58" i="5"/>
  <c r="K56" i="5"/>
  <c r="L56" i="5" s="1"/>
  <c r="C191" i="5"/>
  <c r="C192" i="5"/>
  <c r="J58" i="5" l="1"/>
  <c r="H59" i="5"/>
  <c r="I58" i="5"/>
  <c r="K58" i="5" s="1"/>
  <c r="L57" i="5"/>
  <c r="D192" i="5"/>
  <c r="H60" i="5" l="1"/>
  <c r="I59" i="5"/>
  <c r="J59" i="5"/>
  <c r="L58" i="5"/>
  <c r="C193" i="5"/>
  <c r="J60" i="5" l="1"/>
  <c r="H61" i="5"/>
  <c r="I60" i="5"/>
  <c r="K59" i="5"/>
  <c r="L59" i="5" s="1"/>
  <c r="D193" i="5"/>
  <c r="K60" i="5" l="1"/>
  <c r="L60" i="5" s="1"/>
  <c r="J61" i="5"/>
  <c r="I61" i="5"/>
  <c r="K61" i="5" s="1"/>
  <c r="L61" i="5" s="1"/>
  <c r="H62" i="5"/>
  <c r="C194" i="5"/>
  <c r="I62" i="5" l="1"/>
  <c r="J62" i="5"/>
  <c r="H63" i="5"/>
  <c r="D194" i="5"/>
  <c r="I63" i="5" l="1"/>
  <c r="J63" i="5"/>
  <c r="H64" i="5"/>
  <c r="K62" i="5"/>
  <c r="L62" i="5" s="1"/>
  <c r="M56" i="5"/>
  <c r="C195" i="5"/>
  <c r="D195" i="5"/>
  <c r="J64" i="5" l="1"/>
  <c r="H65" i="5"/>
  <c r="I64" i="5"/>
  <c r="K64" i="5" s="1"/>
  <c r="L64" i="5" s="1"/>
  <c r="K63" i="5"/>
  <c r="L63" i="5" s="1"/>
  <c r="D196" i="5"/>
  <c r="I65" i="5" l="1"/>
  <c r="K65" i="5" s="1"/>
  <c r="L65" i="5" s="1"/>
  <c r="J65" i="5"/>
  <c r="H66" i="5"/>
  <c r="C196" i="5"/>
  <c r="H67" i="5" l="1"/>
  <c r="I66" i="5"/>
  <c r="J66" i="5"/>
  <c r="M57" i="5"/>
  <c r="K66" i="5" l="1"/>
  <c r="L66" i="5" s="1"/>
  <c r="J67" i="5"/>
  <c r="J68" i="5" s="1"/>
  <c r="I67" i="5"/>
  <c r="M58" i="5"/>
  <c r="C197" i="5"/>
  <c r="D197" i="5"/>
  <c r="K67" i="5" l="1"/>
  <c r="K68" i="5" s="1"/>
  <c r="I68" i="5"/>
  <c r="D198" i="5"/>
  <c r="C198" i="5"/>
  <c r="L67" i="5" l="1"/>
  <c r="L68" i="5" s="1"/>
  <c r="M59" i="5"/>
  <c r="M60" i="5" l="1"/>
  <c r="C199" i="5"/>
  <c r="D199" i="5"/>
  <c r="D200" i="5" l="1"/>
  <c r="M61" i="5" l="1"/>
  <c r="C200" i="5"/>
  <c r="D201" i="5" l="1"/>
  <c r="M62" i="5"/>
  <c r="D202" i="5" l="1"/>
  <c r="C201" i="5"/>
  <c r="C202" i="5"/>
  <c r="M63" i="5" l="1"/>
  <c r="D203" i="5" s="1"/>
  <c r="C203" i="5"/>
  <c r="M64" i="5"/>
  <c r="C204" i="5"/>
  <c r="D204" i="5" l="1"/>
  <c r="M65" i="5" l="1"/>
  <c r="D205" i="5" l="1"/>
  <c r="C205" i="5"/>
  <c r="M66" i="5" l="1"/>
  <c r="D206" i="5" l="1"/>
  <c r="C206" i="5"/>
  <c r="M67" i="5" l="1"/>
  <c r="M68" i="5" s="1"/>
  <c r="N56" i="5"/>
  <c r="C207" i="5" l="1"/>
  <c r="O56" i="5"/>
  <c r="P56" i="5"/>
  <c r="D207" i="5"/>
  <c r="Q56" i="5" l="1"/>
  <c r="R56" i="5" l="1"/>
  <c r="S56" i="5"/>
  <c r="D208" i="5" l="1"/>
  <c r="C208" i="5"/>
  <c r="N57" i="5"/>
  <c r="O57" i="5" l="1"/>
  <c r="P57" i="5"/>
  <c r="Q57" i="5" l="1"/>
  <c r="S57" i="5" l="1"/>
  <c r="R57" i="5"/>
  <c r="C209" i="5" l="1"/>
  <c r="N58" i="5"/>
  <c r="D209" i="5"/>
  <c r="O58" i="5" l="1"/>
  <c r="P58" i="5"/>
  <c r="Q58" i="5" l="1"/>
  <c r="R58" i="5" l="1"/>
  <c r="S58" i="5"/>
  <c r="D210" i="5" l="1"/>
  <c r="C210" i="5"/>
  <c r="N59" i="5"/>
  <c r="O59" i="5" l="1"/>
  <c r="N60" i="5" s="1"/>
  <c r="P59" i="5"/>
  <c r="Q59" i="5" l="1"/>
  <c r="R59" i="5" s="1"/>
  <c r="C211" i="5" s="1"/>
  <c r="P60" i="5"/>
  <c r="O60" i="5"/>
  <c r="Q60" i="5" s="1"/>
  <c r="S59" i="5"/>
  <c r="S60" i="5" l="1"/>
  <c r="D212" i="5" s="1"/>
  <c r="D211" i="5"/>
  <c r="R60" i="5"/>
  <c r="N61" i="5"/>
  <c r="O61" i="5" l="1"/>
  <c r="Q61" i="5" s="1"/>
  <c r="P61" i="5"/>
  <c r="C212" i="5"/>
  <c r="S61" i="5" l="1"/>
  <c r="D213" i="5" s="1"/>
  <c r="R61" i="5"/>
  <c r="C213" i="5" s="1"/>
  <c r="N62" i="5" l="1"/>
  <c r="P62" i="5" l="1"/>
  <c r="O62" i="5"/>
  <c r="N63" i="5" s="1"/>
  <c r="Q62" i="5" l="1"/>
  <c r="R62" i="5" s="1"/>
  <c r="C214" i="5" s="1"/>
  <c r="P63" i="5"/>
  <c r="O63" i="5"/>
  <c r="Q63" i="5" s="1"/>
  <c r="R63" i="5" s="1"/>
  <c r="C215" i="5" s="1"/>
  <c r="S62" i="5"/>
  <c r="D214" i="5" s="1"/>
  <c r="S63" i="5" l="1"/>
  <c r="D215" i="5" s="1"/>
  <c r="N64" i="5"/>
  <c r="J24" i="4"/>
  <c r="L22" i="4"/>
  <c r="L21" i="4"/>
  <c r="A21" i="4"/>
  <c r="L20" i="4"/>
  <c r="A20" i="4"/>
  <c r="L19" i="4"/>
  <c r="A19" i="4"/>
  <c r="L18" i="4"/>
  <c r="A18" i="4"/>
  <c r="A17" i="4"/>
  <c r="N12" i="4"/>
  <c r="C11" i="4"/>
  <c r="C10" i="4"/>
  <c r="A10" i="4"/>
  <c r="C9" i="4"/>
  <c r="A9" i="4"/>
  <c r="A8" i="4"/>
  <c r="C8" i="4" s="1"/>
  <c r="C7" i="4"/>
  <c r="A7" i="4"/>
  <c r="C6" i="4"/>
  <c r="A6" i="4"/>
  <c r="C5" i="4"/>
  <c r="C4" i="4"/>
  <c r="I3" i="4"/>
  <c r="F3" i="4"/>
  <c r="D3" i="4"/>
  <c r="K1" i="4"/>
  <c r="K3" i="4" s="1"/>
  <c r="J1" i="4"/>
  <c r="J3" i="4" s="1"/>
  <c r="I1" i="4"/>
  <c r="H1" i="4"/>
  <c r="H3" i="4" s="1"/>
  <c r="G1" i="4"/>
  <c r="G3" i="4" s="1"/>
  <c r="F1" i="4"/>
  <c r="E1" i="4"/>
  <c r="E3" i="4" s="1"/>
  <c r="O64" i="5" l="1"/>
  <c r="Q64" i="5" s="1"/>
  <c r="P64" i="5"/>
  <c r="S64" i="5" l="1"/>
  <c r="D216" i="5" s="1"/>
  <c r="R64" i="5"/>
  <c r="C216" i="5" s="1"/>
  <c r="N65" i="5" l="1"/>
  <c r="P65" i="5" l="1"/>
  <c r="O65" i="5"/>
  <c r="Q65" i="5" s="1"/>
  <c r="S65" i="5" l="1"/>
  <c r="D217" i="5" s="1"/>
  <c r="R65" i="5"/>
  <c r="C217" i="5" s="1"/>
  <c r="N66" i="5"/>
  <c r="O66" i="5" l="1"/>
  <c r="Q66" i="5" s="1"/>
  <c r="R66" i="5" s="1"/>
  <c r="C218" i="5" s="1"/>
  <c r="P66" i="5"/>
  <c r="S66" i="5" l="1"/>
  <c r="D218" i="5" s="1"/>
  <c r="N67" i="5"/>
  <c r="O67" i="5" l="1"/>
  <c r="P67" i="5"/>
  <c r="P68" i="5" s="1"/>
  <c r="Q67" i="5" l="1"/>
  <c r="O68" i="5"/>
  <c r="O86" i="5" l="1"/>
  <c r="Q68" i="5"/>
  <c r="R67" i="5"/>
  <c r="S67" i="5"/>
  <c r="D219" i="5" l="1"/>
  <c r="S68" i="5"/>
  <c r="C219" i="5"/>
  <c r="R68" i="5"/>
  <c r="O88" i="5" l="1"/>
  <c r="C220" i="5"/>
  <c r="D220" i="5" l="1"/>
  <c r="D221" i="5" l="1"/>
  <c r="C221" i="5"/>
  <c r="D222" i="5" l="1"/>
  <c r="C222" i="5"/>
  <c r="D223" i="5" l="1"/>
  <c r="C223" i="5" l="1"/>
  <c r="D224" i="5" l="1"/>
  <c r="C224" i="5" l="1"/>
  <c r="C225" i="5" l="1"/>
  <c r="D225" i="5"/>
  <c r="D226" i="5" l="1"/>
  <c r="C226" i="5"/>
  <c r="C227" i="5" l="1"/>
  <c r="D227" i="5"/>
  <c r="D228" i="5"/>
  <c r="C228" i="5" l="1"/>
  <c r="C229" i="5"/>
  <c r="D229" i="5" l="1"/>
  <c r="C230" i="5" l="1"/>
  <c r="D230" i="5" l="1"/>
  <c r="D231" i="5" l="1"/>
  <c r="C231" i="5"/>
  <c r="D232" i="5" l="1"/>
  <c r="C232" i="5" l="1"/>
  <c r="C233" i="5" l="1"/>
  <c r="C234" i="5" l="1"/>
  <c r="D233" i="5"/>
  <c r="D234" i="5"/>
  <c r="D235" i="5" l="1"/>
  <c r="C235" i="5" l="1"/>
  <c r="D236" i="5" l="1"/>
  <c r="C236" i="5" l="1"/>
  <c r="D237" i="5" l="1"/>
  <c r="C237" i="5"/>
  <c r="C238" i="5" l="1"/>
  <c r="C239" i="5"/>
  <c r="D238" i="5"/>
  <c r="D239" i="5" l="1"/>
  <c r="C240" i="5" l="1"/>
  <c r="D240" i="5"/>
  <c r="C241" i="5" l="1"/>
  <c r="D241" i="5"/>
  <c r="D242" i="5" l="1"/>
  <c r="C242" i="5"/>
  <c r="C243" i="5" l="1"/>
  <c r="D243" i="5"/>
  <c r="D244" i="5" l="1"/>
  <c r="C244" i="5" l="1"/>
  <c r="C245" i="5" l="1"/>
  <c r="D245" i="5"/>
  <c r="C246" i="5" l="1"/>
  <c r="C247" i="5" l="1"/>
  <c r="D247" i="5"/>
  <c r="D246" i="5"/>
  <c r="D248" i="5" l="1"/>
  <c r="C248" i="5"/>
  <c r="C249" i="5" l="1"/>
  <c r="C250" i="5"/>
  <c r="D250" i="5" l="1"/>
  <c r="D249" i="5"/>
  <c r="C251" i="5" l="1"/>
  <c r="D251" i="5" l="1"/>
  <c r="C252" i="5" l="1"/>
  <c r="D252" i="5" l="1"/>
  <c r="C253" i="5" l="1"/>
  <c r="D253" i="5"/>
  <c r="D254" i="5" l="1"/>
  <c r="C254" i="5"/>
  <c r="C255" i="5" l="1"/>
  <c r="D255" i="5" l="1"/>
  <c r="C256" i="5" l="1"/>
  <c r="D256" i="5"/>
  <c r="C257" i="5" l="1"/>
  <c r="D257" i="5"/>
  <c r="C258" i="5" l="1"/>
  <c r="C259" i="5" l="1"/>
  <c r="D259" i="5"/>
  <c r="D258" i="5"/>
  <c r="D260" i="5" l="1"/>
  <c r="C260" i="5"/>
  <c r="D261" i="5" l="1"/>
  <c r="C261" i="5"/>
  <c r="C262" i="5" l="1"/>
  <c r="D262" i="5" l="1"/>
  <c r="D263" i="5" l="1"/>
  <c r="C263" i="5"/>
  <c r="C264" i="5" l="1"/>
  <c r="D264" i="5" l="1"/>
  <c r="C265" i="5" l="1"/>
  <c r="D265" i="5" l="1"/>
  <c r="C266" i="5" l="1"/>
  <c r="D266" i="5"/>
  <c r="C267" i="5" l="1"/>
  <c r="D267" i="5"/>
  <c r="B71" i="5"/>
  <c r="D71" i="5" l="1"/>
  <c r="C71" i="5"/>
  <c r="E71" i="5" s="1"/>
  <c r="G71" i="5" l="1"/>
  <c r="D268" i="5" s="1"/>
  <c r="F71" i="5"/>
  <c r="B72" i="5"/>
  <c r="D72" i="5" l="1"/>
  <c r="C72" i="5"/>
  <c r="E72" i="5" s="1"/>
  <c r="C268" i="5"/>
  <c r="G72" i="5" l="1"/>
  <c r="D269" i="5" s="1"/>
  <c r="F72" i="5"/>
  <c r="C269" i="5" l="1"/>
  <c r="B73" i="5"/>
  <c r="C73" i="5" l="1"/>
  <c r="E73" i="5" s="1"/>
  <c r="F73" i="5" s="1"/>
  <c r="D73" i="5"/>
  <c r="C270" i="5" l="1"/>
  <c r="G73" i="5"/>
  <c r="B74" i="5"/>
  <c r="D270" i="5" l="1"/>
  <c r="C74" i="5"/>
  <c r="E74" i="5" s="1"/>
  <c r="F74" i="5" s="1"/>
  <c r="D74" i="5"/>
  <c r="G74" i="5" l="1"/>
  <c r="B75" i="5"/>
  <c r="C271" i="5"/>
  <c r="D75" i="5" l="1"/>
  <c r="C75" i="5"/>
  <c r="E75" i="5" s="1"/>
  <c r="D271" i="5"/>
  <c r="G75" i="5" l="1"/>
  <c r="D272" i="5" s="1"/>
  <c r="F75" i="5"/>
  <c r="B76" i="5"/>
  <c r="D76" i="5" l="1"/>
  <c r="C76" i="5"/>
  <c r="B77" i="5" s="1"/>
  <c r="C272" i="5"/>
  <c r="E76" i="5" l="1"/>
  <c r="F76" i="5" s="1"/>
  <c r="C273" i="5" s="1"/>
  <c r="C77" i="5"/>
  <c r="E77" i="5" s="1"/>
  <c r="F77" i="5" s="1"/>
  <c r="C274" i="5" s="1"/>
  <c r="D77" i="5"/>
  <c r="G76" i="5"/>
  <c r="D273" i="5" s="1"/>
  <c r="G77" i="5" l="1"/>
  <c r="D274" i="5" s="1"/>
  <c r="B78" i="5"/>
  <c r="D78" i="5" l="1"/>
  <c r="C78" i="5"/>
  <c r="E78" i="5" s="1"/>
  <c r="G78" i="5" l="1"/>
  <c r="D275" i="5" s="1"/>
  <c r="F78" i="5"/>
  <c r="C275" i="5" s="1"/>
  <c r="B79" i="5" l="1"/>
  <c r="C79" i="5" l="1"/>
  <c r="E79" i="5" s="1"/>
  <c r="F79" i="5" s="1"/>
  <c r="C276" i="5" s="1"/>
  <c r="D79" i="5"/>
  <c r="G79" i="5" l="1"/>
  <c r="D276" i="5" s="1"/>
  <c r="B80" i="5"/>
  <c r="D80" i="5" l="1"/>
  <c r="C80" i="5"/>
  <c r="E80" i="5" s="1"/>
  <c r="G80" i="5" l="1"/>
  <c r="D277" i="5" s="1"/>
  <c r="F80" i="5"/>
  <c r="C277" i="5" s="1"/>
  <c r="B81" i="5" l="1"/>
  <c r="C81" i="5" l="1"/>
  <c r="E81" i="5" s="1"/>
  <c r="F81" i="5" s="1"/>
  <c r="C278" i="5" s="1"/>
  <c r="D81" i="5"/>
  <c r="G81" i="5" l="1"/>
  <c r="D278" i="5" s="1"/>
  <c r="B82" i="5"/>
  <c r="C82" i="5" l="1"/>
  <c r="C83" i="5" s="1"/>
  <c r="D82" i="5"/>
  <c r="D83" i="5" s="1"/>
  <c r="E82" i="5" l="1"/>
  <c r="E83" i="5" s="1"/>
  <c r="G82" i="5"/>
  <c r="F82" i="5"/>
  <c r="H71" i="5"/>
  <c r="I71" i="5" l="1"/>
  <c r="J71" i="5"/>
  <c r="M71" i="5" s="1"/>
  <c r="C279" i="5"/>
  <c r="F83" i="5"/>
  <c r="D279" i="5"/>
  <c r="G83" i="5"/>
  <c r="K71" i="5" l="1"/>
  <c r="L71" i="5" l="1"/>
  <c r="H72" i="5"/>
  <c r="J72" i="5" l="1"/>
  <c r="M72" i="5" s="1"/>
  <c r="I72" i="5"/>
  <c r="D280" i="5"/>
  <c r="C280" i="5"/>
  <c r="K72" i="5" l="1"/>
  <c r="L72" i="5" l="1"/>
  <c r="H73" i="5"/>
  <c r="I73" i="5" l="1"/>
  <c r="H74" i="5" s="1"/>
  <c r="J73" i="5"/>
  <c r="M73" i="5" s="1"/>
  <c r="D281" i="5"/>
  <c r="C281" i="5"/>
  <c r="K73" i="5" l="1"/>
  <c r="L73" i="5" s="1"/>
  <c r="C282" i="5" s="1"/>
  <c r="I74" i="5"/>
  <c r="K74" i="5" s="1"/>
  <c r="L74" i="5" s="1"/>
  <c r="J74" i="5"/>
  <c r="M74" i="5" s="1"/>
  <c r="C283" i="5" l="1"/>
  <c r="D283" i="5"/>
  <c r="D282" i="5"/>
  <c r="H75" i="5"/>
  <c r="I75" i="5" l="1"/>
  <c r="K75" i="5" s="1"/>
  <c r="L75" i="5" s="1"/>
  <c r="J75" i="5"/>
  <c r="M75" i="5" s="1"/>
  <c r="H76" i="5" l="1"/>
  <c r="C284" i="5"/>
  <c r="J76" i="5" l="1"/>
  <c r="M76" i="5" s="1"/>
  <c r="I76" i="5"/>
  <c r="H77" i="5" s="1"/>
  <c r="D284" i="5"/>
  <c r="K76" i="5" l="1"/>
  <c r="L76" i="5" s="1"/>
  <c r="C285" i="5" s="1"/>
  <c r="I77" i="5"/>
  <c r="K77" i="5" s="1"/>
  <c r="L77" i="5" s="1"/>
  <c r="C286" i="5" s="1"/>
  <c r="J77" i="5"/>
  <c r="M77" i="5" l="1"/>
  <c r="D286" i="5" s="1"/>
  <c r="D285" i="5"/>
  <c r="H78" i="5"/>
  <c r="J78" i="5" l="1"/>
  <c r="M78" i="5" s="1"/>
  <c r="I78" i="5"/>
  <c r="K78" i="5" s="1"/>
  <c r="L78" i="5" s="1"/>
  <c r="C287" i="5" s="1"/>
  <c r="D287" i="5" l="1"/>
  <c r="H79" i="5"/>
  <c r="J79" i="5" l="1"/>
  <c r="M79" i="5" s="1"/>
  <c r="I79" i="5"/>
  <c r="K79" i="5" s="1"/>
  <c r="L79" i="5" l="1"/>
  <c r="C288" i="5" s="1"/>
  <c r="D288" i="5"/>
  <c r="H80" i="5" l="1"/>
  <c r="J80" i="5" l="1"/>
  <c r="M80" i="5" s="1"/>
  <c r="I80" i="5"/>
  <c r="K80" i="5" s="1"/>
  <c r="L80" i="5" s="1"/>
  <c r="C289" i="5" s="1"/>
  <c r="D289" i="5" l="1"/>
  <c r="H81" i="5"/>
  <c r="I81" i="5" l="1"/>
  <c r="K81" i="5" s="1"/>
  <c r="J81" i="5"/>
  <c r="M81" i="5" s="1"/>
  <c r="D290" i="5" l="1"/>
  <c r="L81" i="5"/>
  <c r="C290" i="5" s="1"/>
  <c r="H82" i="5" l="1"/>
  <c r="I82" i="5" l="1"/>
  <c r="I83" i="5" s="1"/>
  <c r="J82" i="5"/>
  <c r="K82" i="5" l="1"/>
  <c r="K83" i="5" s="1"/>
  <c r="J83" i="5"/>
  <c r="M82" i="5"/>
  <c r="M83" i="5" s="1"/>
  <c r="L82" i="5"/>
  <c r="N71" i="5"/>
  <c r="P71" i="5" l="1"/>
  <c r="O71" i="5"/>
  <c r="D291" i="5"/>
  <c r="C291" i="5"/>
  <c r="L83" i="5"/>
  <c r="Q71" i="5" l="1"/>
  <c r="S71" i="5" l="1"/>
  <c r="R71" i="5"/>
  <c r="C292" i="5" l="1"/>
  <c r="D292" i="5"/>
  <c r="N72" i="5"/>
  <c r="P72" i="5" l="1"/>
  <c r="O72" i="5"/>
  <c r="Q72" i="5" l="1"/>
  <c r="R72" i="5" l="1"/>
  <c r="S72" i="5"/>
  <c r="D293" i="5" l="1"/>
  <c r="C293" i="5"/>
  <c r="N73" i="5"/>
  <c r="O73" i="5" l="1"/>
  <c r="N74" i="5" s="1"/>
  <c r="P73" i="5"/>
  <c r="Q73" i="5" l="1"/>
  <c r="R73" i="5" s="1"/>
  <c r="C294" i="5" s="1"/>
  <c r="O74" i="5"/>
  <c r="Q74" i="5" s="1"/>
  <c r="P74" i="5"/>
  <c r="S73" i="5"/>
  <c r="S74" i="5" l="1"/>
  <c r="D295" i="5" s="1"/>
  <c r="R74" i="5"/>
  <c r="D294" i="5"/>
  <c r="C295" i="5" l="1"/>
  <c r="N75" i="5"/>
  <c r="P75" i="5" l="1"/>
  <c r="O75" i="5"/>
  <c r="Q75" i="5" s="1"/>
  <c r="S75" i="5" l="1"/>
  <c r="R75" i="5"/>
  <c r="D296" i="5"/>
  <c r="C296" i="5" l="1"/>
  <c r="N76" i="5"/>
  <c r="P76" i="5" l="1"/>
  <c r="O76" i="5"/>
  <c r="N77" i="5" s="1"/>
  <c r="Q76" i="5" l="1"/>
  <c r="R76" i="5" s="1"/>
  <c r="C297" i="5" s="1"/>
  <c r="O77" i="5"/>
  <c r="N78" i="5" s="1"/>
  <c r="P77" i="5"/>
  <c r="S76" i="5"/>
  <c r="Q77" i="5" l="1"/>
  <c r="R77" i="5" s="1"/>
  <c r="C298" i="5" s="1"/>
  <c r="P78" i="5"/>
  <c r="O78" i="5"/>
  <c r="Q78" i="5" s="1"/>
  <c r="D297" i="5"/>
  <c r="S77" i="5"/>
  <c r="D298" i="5" s="1"/>
  <c r="S78" i="5" l="1"/>
  <c r="D299" i="5" s="1"/>
  <c r="R78" i="5"/>
  <c r="C299" i="5" s="1"/>
  <c r="N79" i="5" l="1"/>
  <c r="O79" i="5" l="1"/>
  <c r="Q79" i="5" s="1"/>
  <c r="P79" i="5"/>
  <c r="S79" i="5" l="1"/>
  <c r="D300" i="5" s="1"/>
  <c r="R79" i="5"/>
  <c r="C300" i="5" s="1"/>
  <c r="N80" i="5" l="1"/>
  <c r="O80" i="5" l="1"/>
  <c r="Q80" i="5" s="1"/>
  <c r="P80" i="5"/>
  <c r="S80" i="5" l="1"/>
  <c r="D301" i="5" s="1"/>
  <c r="R80" i="5"/>
  <c r="C301" i="5" s="1"/>
  <c r="N81" i="5"/>
  <c r="O81" i="5" l="1"/>
  <c r="Q81" i="5" s="1"/>
  <c r="R81" i="5" s="1"/>
  <c r="C302" i="5" s="1"/>
  <c r="P81" i="5"/>
  <c r="S81" i="5" l="1"/>
  <c r="D302" i="5" s="1"/>
  <c r="N82" i="5"/>
  <c r="O82" i="5" l="1"/>
  <c r="O83" i="5" s="1"/>
  <c r="P82" i="5"/>
  <c r="P83" i="5" s="1"/>
  <c r="Q82" i="5" l="1"/>
  <c r="Q83" i="5" s="1"/>
  <c r="R82" i="5"/>
  <c r="S82" i="5"/>
  <c r="T71" i="5"/>
  <c r="D303" i="5" l="1"/>
  <c r="S83" i="5"/>
  <c r="U71" i="5"/>
  <c r="V71" i="5"/>
  <c r="C303" i="5"/>
  <c r="R83" i="5"/>
  <c r="W71" i="5" l="1"/>
  <c r="Y71" i="5" l="1"/>
  <c r="X71" i="5"/>
  <c r="T72" i="5" s="1"/>
  <c r="V72" i="5" l="1"/>
  <c r="U72" i="5"/>
  <c r="W72" i="5" s="1"/>
  <c r="X72" i="5" s="1"/>
  <c r="C305" i="5" s="1"/>
  <c r="C304" i="5"/>
  <c r="D304" i="5"/>
  <c r="Y72" i="5" l="1"/>
  <c r="T73" i="5"/>
  <c r="V73" i="5" l="1"/>
  <c r="U73" i="5"/>
  <c r="W73" i="5" s="1"/>
  <c r="D305" i="5"/>
  <c r="Y73" i="5" l="1"/>
  <c r="D306" i="5" s="1"/>
  <c r="X73" i="5"/>
  <c r="C306" i="5" l="1"/>
  <c r="T74" i="5"/>
  <c r="U74" i="5" l="1"/>
  <c r="W74" i="5" s="1"/>
  <c r="X74" i="5" s="1"/>
  <c r="V74" i="5"/>
  <c r="C307" i="5" l="1"/>
  <c r="Y74" i="5"/>
  <c r="T75" i="5"/>
  <c r="D307" i="5" l="1"/>
  <c r="U75" i="5"/>
  <c r="W75" i="5" s="1"/>
  <c r="V75" i="5"/>
  <c r="Y75" i="5" l="1"/>
  <c r="D308" i="5" s="1"/>
  <c r="X75" i="5"/>
  <c r="C308" i="5" l="1"/>
  <c r="T76" i="5"/>
  <c r="V76" i="5" l="1"/>
  <c r="U76" i="5"/>
  <c r="T77" i="5" s="1"/>
  <c r="W76" i="5" l="1"/>
  <c r="X76" i="5" s="1"/>
  <c r="C309" i="5" s="1"/>
  <c r="U77" i="5"/>
  <c r="W77" i="5" s="1"/>
  <c r="V77" i="5"/>
  <c r="Y76" i="5"/>
  <c r="D309" i="5" s="1"/>
  <c r="Y77" i="5" l="1"/>
  <c r="D310" i="5" s="1"/>
  <c r="X77" i="5"/>
  <c r="C310" i="5" s="1"/>
  <c r="T78" i="5" l="1"/>
  <c r="U78" i="5" l="1"/>
  <c r="W78" i="5" s="1"/>
  <c r="V78" i="5"/>
  <c r="Y78" i="5" l="1"/>
  <c r="D311" i="5" s="1"/>
  <c r="X78" i="5"/>
  <c r="C311" i="5" s="1"/>
  <c r="T79" i="5" l="1"/>
  <c r="U79" i="5" l="1"/>
  <c r="W79" i="5" s="1"/>
  <c r="V79" i="5"/>
  <c r="Y79" i="5" l="1"/>
  <c r="D312" i="5" s="1"/>
  <c r="X79" i="5"/>
  <c r="C312" i="5" s="1"/>
  <c r="T80" i="5" l="1"/>
  <c r="U80" i="5" l="1"/>
  <c r="W80" i="5" s="1"/>
  <c r="X80" i="5" s="1"/>
  <c r="C313" i="5" s="1"/>
  <c r="V80" i="5"/>
  <c r="Y80" i="5" l="1"/>
  <c r="D313" i="5" s="1"/>
  <c r="T81" i="5"/>
  <c r="U81" i="5" l="1"/>
  <c r="W81" i="5" s="1"/>
  <c r="V81" i="5"/>
  <c r="Y81" i="5" l="1"/>
  <c r="D314" i="5" s="1"/>
  <c r="X81" i="5"/>
  <c r="C314" i="5" s="1"/>
  <c r="T82" i="5" l="1"/>
  <c r="U82" i="5" l="1"/>
  <c r="U83" i="5" s="1"/>
  <c r="V82" i="5"/>
  <c r="V83" i="5" s="1"/>
  <c r="W82" i="5" l="1"/>
  <c r="W83" i="5" s="1"/>
  <c r="X82" i="5"/>
  <c r="Y82" i="5"/>
  <c r="Z71" i="5"/>
  <c r="D315" i="5" l="1"/>
  <c r="Y83" i="5"/>
  <c r="AA71" i="5"/>
  <c r="AC71" i="5" s="1"/>
  <c r="AB71" i="5"/>
  <c r="C315" i="5"/>
  <c r="X83" i="5"/>
  <c r="AE71" i="5" l="1"/>
  <c r="D316" i="5" s="1"/>
  <c r="AD71" i="5"/>
  <c r="C316" i="5" l="1"/>
  <c r="Z72" i="5"/>
  <c r="AA72" i="5" l="1"/>
  <c r="AB72" i="5"/>
  <c r="AC72" i="5" l="1"/>
  <c r="AD72" i="5" l="1"/>
  <c r="AE72" i="5"/>
  <c r="Z73" i="5"/>
  <c r="AB73" i="5" l="1"/>
  <c r="AA73" i="5"/>
  <c r="D317" i="5"/>
  <c r="C317" i="5"/>
  <c r="AC73" i="5" l="1"/>
  <c r="AD73" i="5" l="1"/>
  <c r="AE73" i="5"/>
  <c r="D318" i="5" l="1"/>
  <c r="C318" i="5"/>
  <c r="Z74" i="5"/>
  <c r="AA74" i="5" l="1"/>
  <c r="Z75" i="5" s="1"/>
  <c r="AB74" i="5"/>
  <c r="AC74" i="5" l="1"/>
  <c r="AD74" i="5" s="1"/>
  <c r="C319" i="5" s="1"/>
  <c r="AB75" i="5"/>
  <c r="AA75" i="5"/>
  <c r="AC75" i="5" s="1"/>
  <c r="AD75" i="5" s="1"/>
  <c r="AE74" i="5"/>
  <c r="C320" i="5" l="1"/>
  <c r="AE75" i="5"/>
  <c r="D320" i="5" s="1"/>
  <c r="D319" i="5"/>
  <c r="Z76" i="5"/>
  <c r="AB76" i="5" l="1"/>
  <c r="AA76" i="5"/>
  <c r="AC76" i="5" s="1"/>
  <c r="AD76" i="5" s="1"/>
  <c r="C321" i="5" s="1"/>
  <c r="AE76" i="5" l="1"/>
  <c r="D321" i="5" s="1"/>
  <c r="Z77" i="5"/>
  <c r="AA77" i="5" l="1"/>
  <c r="AC77" i="5" s="1"/>
  <c r="AD77" i="5" s="1"/>
  <c r="C322" i="5" s="1"/>
  <c r="AB77" i="5"/>
  <c r="AE77" i="5" l="1"/>
  <c r="D322" i="5" s="1"/>
  <c r="Z78" i="5"/>
  <c r="AB78" i="5" l="1"/>
  <c r="AA78" i="5"/>
  <c r="AC78" i="5" s="1"/>
  <c r="AD78" i="5" s="1"/>
  <c r="C323" i="5" s="1"/>
  <c r="AE78" i="5" l="1"/>
  <c r="D323" i="5" s="1"/>
  <c r="Z79" i="5"/>
  <c r="AA79" i="5" l="1"/>
  <c r="AC79" i="5" s="1"/>
  <c r="AD79" i="5" s="1"/>
  <c r="C324" i="5" s="1"/>
  <c r="AB79" i="5"/>
  <c r="AE79" i="5" l="1"/>
  <c r="D324" i="5" s="1"/>
  <c r="Z80" i="5"/>
  <c r="AB80" i="5" l="1"/>
  <c r="AA80" i="5"/>
  <c r="AC80" i="5" s="1"/>
  <c r="AE80" i="5" l="1"/>
  <c r="D325" i="5" s="1"/>
  <c r="AD80" i="5"/>
  <c r="C325" i="5" s="1"/>
  <c r="Z81" i="5"/>
  <c r="AA81" i="5" l="1"/>
  <c r="AC81" i="5" s="1"/>
  <c r="AD81" i="5" s="1"/>
  <c r="C326" i="5" s="1"/>
  <c r="AB81" i="5"/>
  <c r="AE81" i="5" l="1"/>
  <c r="D326" i="5" s="1"/>
  <c r="Z82" i="5"/>
  <c r="AB82" i="5" l="1"/>
  <c r="AB83" i="5" s="1"/>
  <c r="AA82" i="5"/>
  <c r="AC82" i="5" l="1"/>
  <c r="AA83" i="5"/>
  <c r="AC83" i="5" l="1"/>
  <c r="AE82" i="5"/>
  <c r="AD82" i="5"/>
  <c r="C327" i="5" l="1"/>
  <c r="AD83" i="5"/>
  <c r="D327" i="5"/>
  <c r="AE83" i="5"/>
  <c r="AF71" i="5"/>
  <c r="AG71" i="5" l="1"/>
  <c r="AH71" i="5"/>
  <c r="AI71" i="5" l="1"/>
  <c r="AJ71" i="5" l="1"/>
  <c r="AK71" i="5"/>
  <c r="AF72" i="5"/>
  <c r="D328" i="5" l="1"/>
  <c r="AG72" i="5"/>
  <c r="AI72" i="5" s="1"/>
  <c r="AH72" i="5"/>
  <c r="C328" i="5"/>
  <c r="AK72" i="5" l="1"/>
  <c r="D329" i="5" s="1"/>
  <c r="AJ72" i="5"/>
  <c r="C329" i="5" l="1"/>
  <c r="AF73" i="5"/>
  <c r="AH73" i="5" l="1"/>
  <c r="AG73" i="5"/>
  <c r="AI73" i="5" l="1"/>
  <c r="AK73" i="5" l="1"/>
  <c r="AJ73" i="5"/>
  <c r="C330" i="5" l="1"/>
  <c r="AF74" i="5"/>
  <c r="D330" i="5"/>
  <c r="AH74" i="5" l="1"/>
  <c r="AG74" i="5"/>
  <c r="AI74" i="5" l="1"/>
  <c r="AJ74" i="5" l="1"/>
  <c r="AK74" i="5"/>
  <c r="D331" i="5" l="1"/>
  <c r="C331" i="5"/>
  <c r="AF75" i="5"/>
  <c r="AG75" i="5" l="1"/>
  <c r="AI75" i="5" s="1"/>
  <c r="AH75" i="5"/>
  <c r="AK75" i="5" l="1"/>
  <c r="D332" i="5" s="1"/>
  <c r="AJ75" i="5"/>
  <c r="C332" i="5" l="1"/>
  <c r="AF76" i="5"/>
  <c r="AH76" i="5" l="1"/>
  <c r="AK76" i="5" s="1"/>
  <c r="D333" i="5" s="1"/>
  <c r="AG76" i="5"/>
  <c r="AF77" i="5" s="1"/>
  <c r="AI76" i="5" l="1"/>
  <c r="AJ76" i="5" s="1"/>
  <c r="C333" i="5" s="1"/>
  <c r="AH77" i="5"/>
  <c r="AG77" i="5"/>
  <c r="AI77" i="5" s="1"/>
  <c r="AK77" i="5" l="1"/>
  <c r="D334" i="5" s="1"/>
  <c r="AJ77" i="5"/>
  <c r="C334" i="5" s="1"/>
  <c r="AF78" i="5" l="1"/>
  <c r="AH78" i="5" l="1"/>
  <c r="AG78" i="5"/>
  <c r="AI78" i="5" s="1"/>
  <c r="AJ78" i="5" s="1"/>
  <c r="C335" i="5" s="1"/>
  <c r="AK78" i="5" l="1"/>
  <c r="D335" i="5" s="1"/>
  <c r="AF79" i="5"/>
  <c r="AH79" i="5" l="1"/>
  <c r="AG79" i="5"/>
  <c r="AI79" i="5" s="1"/>
  <c r="AK79" i="5" l="1"/>
  <c r="D336" i="5" s="1"/>
  <c r="AJ79" i="5"/>
  <c r="C336" i="5" s="1"/>
  <c r="AF80" i="5" l="1"/>
  <c r="AG80" i="5" l="1"/>
  <c r="AI80" i="5" s="1"/>
  <c r="AH80" i="5"/>
  <c r="AK80" i="5" l="1"/>
  <c r="D337" i="5" s="1"/>
  <c r="AJ80" i="5"/>
  <c r="C337" i="5" s="1"/>
  <c r="AF81" i="5"/>
  <c r="AG81" i="5" l="1"/>
  <c r="AI81" i="5" s="1"/>
  <c r="AJ81" i="5" s="1"/>
  <c r="C338" i="5" s="1"/>
  <c r="AH81" i="5"/>
  <c r="AK81" i="5" l="1"/>
  <c r="D338" i="5" s="1"/>
  <c r="AF82" i="5"/>
  <c r="AG82" i="5" l="1"/>
  <c r="AG83" i="5" s="1"/>
  <c r="AH82" i="5"/>
  <c r="AH83" i="5" s="1"/>
  <c r="AI82" i="5" l="1"/>
  <c r="AI83" i="5" s="1"/>
  <c r="AK82" i="5"/>
  <c r="AJ82" i="5"/>
  <c r="O87" i="5" l="1"/>
  <c r="O85" i="5" s="1"/>
  <c r="C339" i="5"/>
  <c r="AJ83" i="5"/>
  <c r="D339" i="5"/>
  <c r="AK83" i="5"/>
  <c r="O89" i="5" l="1"/>
</calcChain>
</file>

<file path=xl/sharedStrings.xml><?xml version="1.0" encoding="utf-8"?>
<sst xmlns="http://schemas.openxmlformats.org/spreadsheetml/2006/main" count="216" uniqueCount="99">
  <si>
    <t xml:space="preserve">ТИПОВА ФОРМА </t>
  </si>
  <si>
    <t>Дата надання інформації:</t>
  </si>
  <si>
    <t>Підпис споживача:</t>
  </si>
  <si>
    <t>ПІБ, підпис.</t>
  </si>
  <si>
    <t>Обрані споживачем умови кредитування</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</si>
  <si>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</si>
  <si>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</si>
  <si>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 xml:space="preserve">Власний платіж (внесок), %  </t>
  </si>
  <si>
    <t>Класика</t>
  </si>
  <si>
    <t>Сума кредиту, грн.</t>
  </si>
  <si>
    <t>Ануїтет</t>
  </si>
  <si>
    <t>на придбання АВТО</t>
  </si>
  <si>
    <t>оплату Комісії за надання кредиту</t>
  </si>
  <si>
    <t>оплату страхового платежу за перший рік страхування за договором страхування життя або від нещасного випадку</t>
  </si>
  <si>
    <t>оплату страхового платежу за перший рік страхування за договором страхування транспортного засобу (КАСКО)</t>
  </si>
  <si>
    <t>Строк кредитування, міс.</t>
  </si>
  <si>
    <t>Схема погашення кредиту</t>
  </si>
  <si>
    <t>Платежі за додаткові та/або супутні послуги кредитодавця, обов'язкові для укладання договору  (оплачується в грн.):</t>
  </si>
  <si>
    <t>Комісія за надання кредиту, %  від суми кредиту, без ПДВ</t>
  </si>
  <si>
    <t>Відкриття поточного рахунку, операції за яким здійснюються з використанням електронних платіжних засобів ("ЕКО-кредитка")</t>
  </si>
  <si>
    <t>окремо плата не стягується</t>
  </si>
  <si>
    <t>Платежі за додаткові та/або супутні послуги третіх осіб, обов'язкові для укладення договору/отримання, обслуговування та повернення кредиту (оплачуються у грн.)</t>
  </si>
  <si>
    <t>Місяць</t>
  </si>
  <si>
    <t>1 - й рік</t>
  </si>
  <si>
    <t>2 - й рік</t>
  </si>
  <si>
    <t>3 - й рік</t>
  </si>
  <si>
    <t>4 - й рік</t>
  </si>
  <si>
    <t>5 - й рік</t>
  </si>
  <si>
    <t>6 - й рік</t>
  </si>
  <si>
    <t>7 - й рік</t>
  </si>
  <si>
    <t>Залишок по кредиту</t>
  </si>
  <si>
    <t>Додаткові платежі на користь Банку/третіх осіб</t>
  </si>
  <si>
    <t>Загальний платіж</t>
  </si>
  <si>
    <t>1 міс.</t>
  </si>
  <si>
    <t>2.міс</t>
  </si>
  <si>
    <t>3 міс.</t>
  </si>
  <si>
    <t>4. міс.</t>
  </si>
  <si>
    <t>5.міс</t>
  </si>
  <si>
    <t>6.міс.</t>
  </si>
  <si>
    <t>7.міс.</t>
  </si>
  <si>
    <t>8.міс</t>
  </si>
  <si>
    <t>9.міс.</t>
  </si>
  <si>
    <t>10.міс.</t>
  </si>
  <si>
    <t>11.міс</t>
  </si>
  <si>
    <t>12 міс.</t>
  </si>
  <si>
    <t>Усього</t>
  </si>
  <si>
    <t>8 - й рік</t>
  </si>
  <si>
    <t>9 - й рік</t>
  </si>
  <si>
    <t>10 - й рік</t>
  </si>
  <si>
    <t>15 - й рік</t>
  </si>
  <si>
    <t>16 - й рік</t>
  </si>
  <si>
    <t>17 - й рік</t>
  </si>
  <si>
    <t>18 - й рік</t>
  </si>
  <si>
    <t>19 - й рік</t>
  </si>
  <si>
    <t>20 - й рік</t>
  </si>
  <si>
    <t>Загальні витрати за кредитом (проценти за користуваннґ кредитом, комісії та інші обов'язкові платежі за додаткові та/або супутні послуги кредитодавця,кредитного посередника (за наявності) та третії осіб, пов'язані з отриманням, обслуговуванням та поверненням кредиту), грн., з них:</t>
  </si>
  <si>
    <t xml:space="preserve"> - Платежі за додаткові та/або супутні послуги кредитодавця, пов'язані з отриманням, обслуговуванням та поверненням кредиту, грн.</t>
  </si>
  <si>
    <t xml:space="preserve"> - Платежі за додаткові та/або супутні послуги третіх осіб, пов'язані з отриманням, обслуговуванням та поверненням кредиту), грн.</t>
  </si>
  <si>
    <t>Орієнтовна реальна річна процентна ставка, % річних</t>
  </si>
  <si>
    <t>Застереження: наведені обчислення орієнтовної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</si>
  <si>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Орієнтовна 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Орієнтовна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</si>
  <si>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орієнтовної реальної річної процентної ставки та орієнтовної загальної вартості кредиту для споживача.</t>
  </si>
  <si>
    <t>Процентні ставки</t>
  </si>
  <si>
    <t>від 10% по 19,99%</t>
  </si>
  <si>
    <t>від 20% по 29,99%</t>
  </si>
  <si>
    <t>від 30% по 39,99%</t>
  </si>
  <si>
    <t>від 40% по 49,99%</t>
  </si>
  <si>
    <t>від 50% по 59,99%</t>
  </si>
  <si>
    <t>від 60% по 69,99%</t>
  </si>
  <si>
    <t>від 70% і більше</t>
  </si>
  <si>
    <t>ё</t>
  </si>
  <si>
    <t>Загальний платіж (з урахуванням компенсаційної процентної ставки)</t>
  </si>
  <si>
    <t>Загальний платіж (з урахуванням базової процентної ставки)</t>
  </si>
  <si>
    <t>Проценти до сплати (компенсаційна процентна ставка)</t>
  </si>
  <si>
    <t>Проценти до сплати (базова процентна ставка)</t>
  </si>
  <si>
    <t>грн.</t>
  </si>
  <si>
    <t>Збір на обов'язкове державне пенсійне страхування, 1 % від вартості нерухомості</t>
  </si>
  <si>
    <t>Вартiсть послуг нотарiуса щодо державної реєстрацiї припинення iпотеки в ДРРП, грн. ( в кінці строку кредиту), орієнтовно</t>
  </si>
  <si>
    <t>Оцінка предмету забезпечення СОД, грн., орієнтовно</t>
  </si>
  <si>
    <t>Страхування особисто Позичальника, % від суми залишку заборгованості по кредиту (щорічно)</t>
  </si>
  <si>
    <t>Страхування предмету забезпечення, % від вартості забезпечення
 (щорічно, після отримання правовстановлюючих документів на нерухомість), орієнтовно</t>
  </si>
  <si>
    <t>Державне мито за посвідчення договору забезпечення, % від вартості забезпечення</t>
  </si>
  <si>
    <t>Послуги нотаріуса (орієнтовно), грн.</t>
  </si>
  <si>
    <t>Щомісячна комісія за розрахунково-касове обслуговування карткового рахунку</t>
  </si>
  <si>
    <t>Відкриття преміального карткового пакету: MC Platinum  Debit або Visa Platinum або VISA Signature або MC World Elite абоVisa Infinite</t>
  </si>
  <si>
    <t>Переказ/видача коштів з поточного рахунку споживача, % від суми переказу (суми кредиту)</t>
  </si>
  <si>
    <t xml:space="preserve">Відкриття поточного рахунку, грн. </t>
  </si>
  <si>
    <t>Компенсаційна процентна ставка, % річних</t>
  </si>
  <si>
    <t xml:space="preserve">місяці кредитування , міс </t>
  </si>
  <si>
    <t>місяці кредитування , міс</t>
  </si>
  <si>
    <t>Процентна ставка (номінальна), % річних на перші</t>
  </si>
  <si>
    <t>Нет</t>
  </si>
  <si>
    <t>Есть</t>
  </si>
  <si>
    <t>Додаток 6.1. до протоколу Кредитної Ради АБ "УКРГАЗБАНК" від 14.01.2020 №9/5</t>
  </si>
  <si>
    <t xml:space="preserve">Процентна ставка (номінальна), % річних 
UIRD3M (умовно) збільшений на 7 п.п. </t>
  </si>
  <si>
    <t>Орієнтовна загальна вартість кредиту для споживача за весь строк користування кредитом (у т.ч. тіло кредиту, відсотки, комісії та інші платежі), грн.платежі), грн.</t>
  </si>
  <si>
    <t>Енергонезалежність фізичних осіб – власників домогосподарств</t>
  </si>
  <si>
    <t>Вартість гібридної системи електропостачання (включаючи монтажні роботи, за наявності), грн.</t>
  </si>
  <si>
    <t>UIRD3М, умовно.
Для обрахунку орієнтовної загальної вартості кредиту за значення UIRD3M умовно приймався розмір UIRD3M, який був встановлений (опублікований) станом на перший робочий день останнього місяця кожного календарного кварталу.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</si>
</sst>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numFmt numFmtId="165" formatCode="_-* #,##0.00_р_._-;\-* #,##0.00_р_._-;_-* &quot;-&quot;??_р_._-;_-@_-"/>
  </numFmts>
  <fonts count="20">
    <font>
      <sz val="10"/>
      <color rgb="FF000000"/>
      <name val="Calibri"/>
      <scheme val="minor"/>
    </font>
    <font>
      <sz val="11"/>
      <color theme="1"/>
      <name val="Calibri"/>
    </font>
    <font>
      <sz val="11"/>
      <color theme="1"/>
      <name val="Times New Roman"/>
    </font>
    <font>
      <sz val="10"/>
      <color theme="1"/>
      <name val="Arimo"/>
    </font>
    <font>
      <sz val="10"/>
      <color theme="1"/>
      <name val="Calibri"/>
    </font>
    <font>
      <sz val="10"/>
      <color theme="1"/>
      <name val="Times New Roman"/>
    </font>
    <font>
      <sz val="10"/>
      <color rgb="FF000000"/>
      <name val="Calibri"/>
    </font>
    <font>
      <b/>
      <sz val="9"/>
      <color theme="1"/>
      <name val="Times New Roman"/>
    </font>
    <font>
      <sz val="10"/>
      <name val="Arial Cyr"/>
      <charset val="204"/>
    </font>
    <font>
      <sz val="11"/>
      <name val="Times New Roman"/>
      <family val="1"/>
      <charset val="204"/>
    </font>
    <font>
      <sz val="11"/>
      <color theme="1"/>
      <name val="Calibri"/>
      <family val="2"/>
      <scheme val="minor"/>
    </font>
    <font>
      <sz val="11"/>
      <color theme="1"/>
      <name val="Times New Roman"/>
      <family val="1"/>
      <charset val="204"/>
    </font>
    <font>
      <u/>
      <sz val="11"/>
      <name val="Times New Roman"/>
      <family val="1"/>
      <charset val="204"/>
    </font>
    <font>
      <sz val="11"/>
      <color indexed="9"/>
      <name val="Times New Roman"/>
      <family val="1"/>
      <charset val="204"/>
    </font>
    <font>
      <sz val="11"/>
      <color rgb="FFFF0000"/>
      <name val="Times New Roman"/>
      <family val="1"/>
      <charset val="204"/>
    </font>
    <font>
      <u/>
      <sz val="10"/>
      <color indexed="12"/>
      <name val="Arial Cyr"/>
      <charset val="204"/>
    </font>
    <font>
      <i/>
      <sz val="11"/>
      <color rgb="FFFF0000"/>
      <name val="Times New Roman"/>
      <family val="1"/>
      <charset val="204"/>
    </font>
    <font>
      <i/>
      <sz val="11"/>
      <name val="Times New Roman"/>
      <family val="1"/>
      <charset val="204"/>
    </font>
    <font>
      <b/>
      <sz val="14"/>
      <name val="Times New Roman"/>
      <family val="1"/>
      <charset val="204"/>
    </font>
    <font>
      <sz val="11"/>
      <color theme="1" tint="0.499984740745262"/>
      <name val="Times New Roman"/>
      <family val="1"/>
      <charset val="204"/>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
      <patternFill patternType="solid">
        <fgColor rgb="FF00B0F0"/>
        <bgColor indexed="64"/>
      </patternFill>
    </fill>
    <fill>
      <patternFill patternType="solid">
        <fgColor indexed="44"/>
        <bgColor indexed="64"/>
      </patternFill>
    </fill>
  </fills>
  <borders count="34">
    <border>
      <left/>
      <right/>
      <top/>
      <bottom/>
      <diagonal/>
    </border>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top style="thin">
        <color rgb="FF7F7F7F"/>
      </top>
      <bottom style="thin">
        <color rgb="FF7F7F7F"/>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s>
  <cellStyleXfs count="6">
    <xf numFmtId="0" fontId="0" fillId="0" borderId="0"/>
    <xf numFmtId="0" fontId="8" fillId="0" borderId="1"/>
    <xf numFmtId="0" fontId="10" fillId="0" borderId="1"/>
    <xf numFmtId="9" fontId="8" fillId="0" borderId="1" applyFont="0" applyFill="0" applyBorder="0" applyAlignment="0" applyProtection="0"/>
    <xf numFmtId="165" fontId="8" fillId="0" borderId="1" applyFont="0" applyFill="0" applyBorder="0" applyAlignment="0" applyProtection="0"/>
    <xf numFmtId="0" fontId="15" fillId="0" borderId="1" applyNumberFormat="0" applyFill="0" applyBorder="0" applyAlignment="0" applyProtection="0">
      <alignment vertical="top"/>
      <protection locked="0"/>
    </xf>
  </cellStyleXfs>
  <cellXfs count="192">
    <xf numFmtId="0" fontId="0" fillId="0" borderId="0" xfId="0" applyFont="1" applyAlignment="1"/>
    <xf numFmtId="0" fontId="3" fillId="0" borderId="0" xfId="0" applyFont="1"/>
    <xf numFmtId="0" fontId="4" fillId="0" borderId="0" xfId="0" applyFont="1"/>
    <xf numFmtId="0" fontId="4" fillId="2" borderId="1" xfId="0" applyFont="1" applyFill="1" applyBorder="1"/>
    <xf numFmtId="0" fontId="3" fillId="0" borderId="0" xfId="0" applyFont="1" applyAlignment="1">
      <alignment wrapText="1"/>
    </xf>
    <xf numFmtId="10" fontId="3" fillId="0" borderId="0" xfId="0" applyNumberFormat="1" applyFont="1"/>
    <xf numFmtId="9" fontId="3" fillId="0" borderId="0" xfId="0" applyNumberFormat="1" applyFont="1"/>
    <xf numFmtId="9" fontId="3" fillId="2" borderId="1" xfId="0" applyNumberFormat="1" applyFont="1" applyFill="1" applyBorder="1"/>
    <xf numFmtId="0" fontId="1" fillId="0" borderId="0" xfId="0" applyFont="1"/>
    <xf numFmtId="0" fontId="3" fillId="0" borderId="0" xfId="0" applyFont="1" applyAlignment="1">
      <alignment vertical="top" wrapText="1"/>
    </xf>
    <xf numFmtId="0" fontId="3" fillId="0" borderId="0" xfId="0" applyFont="1" applyAlignment="1">
      <alignment vertical="top"/>
    </xf>
    <xf numFmtId="0" fontId="6" fillId="2" borderId="1" xfId="0" applyFont="1" applyFill="1" applyBorder="1"/>
    <xf numFmtId="0" fontId="1" fillId="2" borderId="1" xfId="0" applyFont="1" applyFill="1" applyBorder="1"/>
    <xf numFmtId="0" fontId="7" fillId="3" borderId="2" xfId="0"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10" fontId="2" fillId="3" borderId="2"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2" fontId="3" fillId="0" borderId="0" xfId="0" applyNumberFormat="1" applyFont="1"/>
    <xf numFmtId="2" fontId="4" fillId="0" borderId="0" xfId="0" applyNumberFormat="1" applyFont="1"/>
    <xf numFmtId="0" fontId="6" fillId="0" borderId="0" xfId="0" applyFont="1"/>
    <xf numFmtId="4" fontId="3" fillId="0" borderId="0" xfId="0" applyNumberFormat="1" applyFont="1"/>
    <xf numFmtId="0" fontId="8" fillId="0" borderId="1" xfId="1"/>
    <xf numFmtId="0" fontId="9" fillId="0" borderId="1" xfId="1" applyFont="1" applyProtection="1">
      <protection hidden="1"/>
    </xf>
    <xf numFmtId="4" fontId="9" fillId="0" borderId="1" xfId="1" applyNumberFormat="1" applyFont="1" applyProtection="1">
      <protection hidden="1"/>
    </xf>
    <xf numFmtId="14" fontId="8" fillId="0" borderId="1" xfId="1" applyNumberFormat="1" applyProtection="1">
      <protection hidden="1"/>
    </xf>
    <xf numFmtId="4" fontId="9" fillId="0" borderId="1" xfId="1" applyNumberFormat="1" applyFont="1" applyFill="1" applyBorder="1" applyAlignment="1" applyProtection="1">
      <alignment shrinkToFit="1"/>
      <protection hidden="1"/>
    </xf>
    <xf numFmtId="4" fontId="9" fillId="0" borderId="5" xfId="1" applyNumberFormat="1" applyFont="1" applyFill="1" applyBorder="1" applyAlignment="1" applyProtection="1">
      <alignment shrinkToFit="1"/>
      <protection hidden="1"/>
    </xf>
    <xf numFmtId="4" fontId="9" fillId="4" borderId="1" xfId="1" applyNumberFormat="1" applyFont="1" applyFill="1" applyProtection="1">
      <protection hidden="1"/>
    </xf>
    <xf numFmtId="14" fontId="8" fillId="4" borderId="1" xfId="1" applyNumberFormat="1" applyFill="1" applyProtection="1">
      <protection hidden="1"/>
    </xf>
    <xf numFmtId="0" fontId="9" fillId="4" borderId="1" xfId="1" applyFont="1" applyFill="1" applyProtection="1">
      <protection hidden="1"/>
    </xf>
    <xf numFmtId="0" fontId="9" fillId="5" borderId="1" xfId="1" applyFont="1" applyFill="1" applyAlignment="1" applyProtection="1">
      <protection hidden="1"/>
    </xf>
    <xf numFmtId="10" fontId="9" fillId="5" borderId="7" xfId="3" applyNumberFormat="1" applyFont="1" applyFill="1" applyBorder="1" applyAlignment="1" applyProtection="1">
      <protection hidden="1"/>
    </xf>
    <xf numFmtId="4" fontId="9" fillId="5" borderId="6" xfId="1" applyNumberFormat="1" applyFont="1" applyFill="1" applyBorder="1" applyAlignment="1" applyProtection="1">
      <protection hidden="1"/>
    </xf>
    <xf numFmtId="0" fontId="9" fillId="0" borderId="1" xfId="1" applyFont="1" applyBorder="1" applyProtection="1">
      <protection hidden="1"/>
    </xf>
    <xf numFmtId="4" fontId="9" fillId="0" borderId="1" xfId="1" applyNumberFormat="1" applyFont="1" applyFill="1" applyBorder="1" applyAlignment="1" applyProtection="1">
      <protection hidden="1"/>
    </xf>
    <xf numFmtId="0" fontId="9" fillId="5" borderId="1" xfId="1" applyFont="1" applyFill="1" applyBorder="1" applyAlignment="1" applyProtection="1">
      <protection hidden="1"/>
    </xf>
    <xf numFmtId="0" fontId="9" fillId="6" borderId="1" xfId="1" applyFont="1" applyFill="1" applyAlignment="1" applyProtection="1">
      <alignment horizontal="center" wrapText="1"/>
      <protection hidden="1"/>
    </xf>
    <xf numFmtId="0" fontId="9" fillId="5" borderId="1" xfId="1" applyFont="1" applyFill="1" applyAlignment="1" applyProtection="1">
      <alignment horizontal="center" wrapText="1"/>
      <protection hidden="1"/>
    </xf>
    <xf numFmtId="4" fontId="9" fillId="0" borderId="1" xfId="1" applyNumberFormat="1" applyFont="1" applyFill="1" applyBorder="1" applyProtection="1">
      <protection hidden="1"/>
    </xf>
    <xf numFmtId="4" fontId="9" fillId="6" borderId="8" xfId="1" applyNumberFormat="1" applyFont="1" applyFill="1" applyBorder="1" applyAlignment="1" applyProtection="1">
      <protection hidden="1"/>
    </xf>
    <xf numFmtId="4" fontId="9" fillId="0" borderId="9" xfId="1" applyNumberFormat="1" applyFont="1" applyFill="1" applyBorder="1" applyAlignment="1" applyProtection="1">
      <protection hidden="1"/>
    </xf>
    <xf numFmtId="4" fontId="9" fillId="6" borderId="9" xfId="1" applyNumberFormat="1" applyFont="1" applyFill="1" applyBorder="1" applyProtection="1">
      <protection hidden="1"/>
    </xf>
    <xf numFmtId="4" fontId="9" fillId="0" borderId="9" xfId="1" applyNumberFormat="1" applyFont="1" applyFill="1" applyBorder="1" applyProtection="1">
      <protection hidden="1"/>
    </xf>
    <xf numFmtId="4" fontId="9" fillId="0" borderId="10" xfId="1" applyNumberFormat="1" applyFont="1" applyFill="1" applyBorder="1" applyProtection="1">
      <protection hidden="1"/>
    </xf>
    <xf numFmtId="4" fontId="9" fillId="6" borderId="11" xfId="1" applyNumberFormat="1" applyFont="1" applyFill="1" applyBorder="1" applyAlignment="1" applyProtection="1">
      <protection hidden="1"/>
    </xf>
    <xf numFmtId="0" fontId="12" fillId="0" borderId="12" xfId="1" applyFont="1" applyFill="1" applyBorder="1" applyAlignment="1" applyProtection="1">
      <alignment vertical="top"/>
      <protection hidden="1"/>
    </xf>
    <xf numFmtId="4" fontId="9" fillId="6" borderId="5" xfId="1" applyNumberFormat="1" applyFont="1" applyFill="1" applyBorder="1" applyAlignment="1" applyProtection="1">
      <alignment shrinkToFit="1"/>
      <protection hidden="1"/>
    </xf>
    <xf numFmtId="4" fontId="9" fillId="6" borderId="13" xfId="1" applyNumberFormat="1" applyFont="1" applyFill="1" applyBorder="1" applyAlignment="1" applyProtection="1">
      <alignment shrinkToFit="1"/>
      <protection hidden="1"/>
    </xf>
    <xf numFmtId="4" fontId="9" fillId="0" borderId="14" xfId="1" applyNumberFormat="1" applyFont="1" applyFill="1" applyBorder="1" applyAlignment="1" applyProtection="1">
      <alignment shrinkToFit="1"/>
      <protection hidden="1"/>
    </xf>
    <xf numFmtId="4" fontId="9" fillId="0" borderId="15" xfId="1" applyNumberFormat="1" applyFont="1" applyFill="1" applyBorder="1" applyAlignment="1" applyProtection="1">
      <alignment shrinkToFit="1"/>
      <protection hidden="1"/>
    </xf>
    <xf numFmtId="164" fontId="9" fillId="0" borderId="13" xfId="1" applyNumberFormat="1" applyFont="1" applyFill="1" applyBorder="1" applyAlignment="1" applyProtection="1">
      <alignment horizontal="left" shrinkToFit="1"/>
      <protection hidden="1"/>
    </xf>
    <xf numFmtId="0" fontId="9" fillId="0" borderId="1" xfId="1" applyFont="1" applyFill="1" applyBorder="1" applyAlignment="1" applyProtection="1">
      <alignment horizontal="center" vertical="center" wrapText="1" shrinkToFit="1"/>
      <protection hidden="1"/>
    </xf>
    <xf numFmtId="0" fontId="9" fillId="6" borderId="16" xfId="1" applyFont="1" applyFill="1" applyBorder="1" applyAlignment="1" applyProtection="1">
      <alignment horizontal="center" vertical="center" wrapText="1" shrinkToFit="1"/>
      <protection hidden="1"/>
    </xf>
    <xf numFmtId="0" fontId="9" fillId="0" borderId="16" xfId="1" applyFont="1" applyFill="1" applyBorder="1" applyAlignment="1" applyProtection="1">
      <alignment horizontal="center" vertical="center" wrapText="1" shrinkToFit="1"/>
      <protection hidden="1"/>
    </xf>
    <xf numFmtId="0" fontId="9" fillId="0" borderId="17" xfId="1" applyFont="1" applyFill="1" applyBorder="1" applyAlignment="1" applyProtection="1">
      <alignment horizontal="center" vertical="center" wrapText="1" shrinkToFit="1"/>
      <protection hidden="1"/>
    </xf>
    <xf numFmtId="0" fontId="12" fillId="0" borderId="1" xfId="1" applyFont="1" applyFill="1" applyBorder="1" applyAlignment="1" applyProtection="1">
      <alignment vertical="center" wrapText="1"/>
      <protection hidden="1"/>
    </xf>
    <xf numFmtId="4" fontId="9" fillId="6" borderId="9" xfId="1" applyNumberFormat="1" applyFont="1" applyFill="1" applyBorder="1" applyAlignment="1" applyProtection="1">
      <protection hidden="1"/>
    </xf>
    <xf numFmtId="0" fontId="9" fillId="0" borderId="22" xfId="1" applyFont="1" applyFill="1" applyBorder="1" applyAlignment="1" applyProtection="1">
      <alignment horizontal="center" vertical="center" wrapText="1" shrinkToFit="1"/>
      <protection hidden="1"/>
    </xf>
    <xf numFmtId="0" fontId="9" fillId="0" borderId="23" xfId="1" applyFont="1" applyFill="1" applyBorder="1" applyAlignment="1" applyProtection="1">
      <alignment horizontal="center" vertical="center" wrapText="1" shrinkToFit="1"/>
      <protection hidden="1"/>
    </xf>
    <xf numFmtId="0" fontId="9" fillId="0" borderId="1" xfId="1" applyFont="1" applyFill="1" applyProtection="1">
      <protection hidden="1"/>
    </xf>
    <xf numFmtId="0" fontId="8" fillId="0" borderId="1" xfId="1" applyFill="1"/>
    <xf numFmtId="0" fontId="9" fillId="0" borderId="1" xfId="1" applyFont="1" applyFill="1" applyBorder="1" applyAlignment="1" applyProtection="1">
      <alignment horizontal="right"/>
      <protection hidden="1"/>
    </xf>
    <xf numFmtId="0" fontId="13" fillId="0" borderId="1" xfId="1" applyFont="1" applyFill="1" applyProtection="1">
      <protection hidden="1"/>
    </xf>
    <xf numFmtId="0" fontId="9" fillId="0" borderId="29" xfId="1" applyFont="1" applyFill="1" applyBorder="1" applyAlignment="1" applyProtection="1">
      <alignment horizontal="left" shrinkToFit="1"/>
      <protection hidden="1"/>
    </xf>
    <xf numFmtId="0" fontId="9" fillId="0" borderId="27" xfId="1" applyFont="1" applyFill="1" applyBorder="1" applyAlignment="1" applyProtection="1">
      <alignment horizontal="left" shrinkToFit="1"/>
      <protection hidden="1"/>
    </xf>
    <xf numFmtId="0" fontId="9" fillId="9" borderId="1" xfId="1" applyFont="1" applyFill="1" applyBorder="1" applyAlignment="1" applyProtection="1">
      <alignment horizontal="left" vertical="center"/>
      <protection hidden="1"/>
    </xf>
    <xf numFmtId="0" fontId="8" fillId="0" borderId="24" xfId="1" applyBorder="1" applyAlignment="1">
      <alignment horizontal="right" wrapText="1"/>
    </xf>
    <xf numFmtId="0" fontId="8" fillId="0" borderId="24" xfId="1" applyBorder="1" applyAlignment="1">
      <alignment horizontal="right"/>
    </xf>
    <xf numFmtId="0" fontId="9" fillId="9" borderId="33" xfId="1" applyFont="1" applyFill="1" applyBorder="1" applyAlignment="1" applyProtection="1">
      <alignment horizontal="left" vertical="center"/>
      <protection hidden="1"/>
    </xf>
    <xf numFmtId="10" fontId="9" fillId="0" borderId="1" xfId="1" applyNumberFormat="1" applyFont="1" applyFill="1" applyProtection="1">
      <protection hidden="1"/>
    </xf>
    <xf numFmtId="10" fontId="9" fillId="0" borderId="1" xfId="1" applyNumberFormat="1" applyFont="1" applyAlignment="1" applyProtection="1">
      <alignment horizontal="right"/>
      <protection hidden="1"/>
    </xf>
    <xf numFmtId="0" fontId="8" fillId="0" borderId="1" xfId="1" applyProtection="1">
      <protection hidden="1"/>
    </xf>
    <xf numFmtId="0" fontId="9" fillId="0" borderId="1" xfId="1" applyFont="1" applyAlignment="1" applyProtection="1">
      <protection hidden="1"/>
    </xf>
    <xf numFmtId="0" fontId="8" fillId="0" borderId="1" xfId="1" applyFill="1" applyProtection="1">
      <protection hidden="1"/>
    </xf>
    <xf numFmtId="0" fontId="8" fillId="0" borderId="1" xfId="1" applyBorder="1" applyProtection="1">
      <protection hidden="1"/>
    </xf>
    <xf numFmtId="0" fontId="8" fillId="5" borderId="1" xfId="1" applyFont="1" applyFill="1" applyBorder="1" applyAlignment="1" applyProtection="1">
      <alignment horizontal="left"/>
      <protection hidden="1"/>
    </xf>
    <xf numFmtId="0" fontId="9" fillId="5" borderId="1" xfId="2" applyFont="1" applyFill="1" applyBorder="1" applyAlignment="1" applyProtection="1">
      <alignment horizontal="left" vertical="center" wrapText="1"/>
      <protection hidden="1"/>
    </xf>
    <xf numFmtId="0" fontId="12" fillId="0" borderId="20" xfId="1" applyFont="1" applyFill="1" applyBorder="1" applyAlignment="1" applyProtection="1">
      <alignment horizontal="center" vertical="center" wrapText="1"/>
      <protection hidden="1"/>
    </xf>
    <xf numFmtId="0" fontId="12" fillId="0" borderId="19" xfId="1" applyFont="1" applyFill="1" applyBorder="1" applyAlignment="1" applyProtection="1">
      <alignment horizontal="center" vertical="center" wrapText="1"/>
      <protection hidden="1"/>
    </xf>
    <xf numFmtId="0" fontId="12" fillId="0" borderId="18" xfId="1" applyFont="1" applyFill="1" applyBorder="1" applyAlignment="1" applyProtection="1">
      <alignment horizontal="center" vertical="center" wrapText="1"/>
      <protection hidden="1"/>
    </xf>
    <xf numFmtId="0" fontId="11" fillId="0" borderId="6" xfId="2" applyFont="1" applyBorder="1" applyAlignment="1">
      <alignment horizontal="center" vertical="center" wrapText="1"/>
    </xf>
    <xf numFmtId="0" fontId="11" fillId="4" borderId="6" xfId="2" applyFont="1" applyFill="1" applyBorder="1" applyAlignment="1" applyProtection="1">
      <alignment horizontal="center" vertical="center" wrapText="1"/>
      <protection locked="0"/>
    </xf>
    <xf numFmtId="0" fontId="11" fillId="5" borderId="6" xfId="2" applyFont="1" applyFill="1" applyBorder="1" applyAlignment="1">
      <alignment horizontal="center" vertical="center" wrapText="1"/>
    </xf>
    <xf numFmtId="0" fontId="9" fillId="5" borderId="6" xfId="2" applyFont="1" applyFill="1" applyBorder="1" applyAlignment="1" applyProtection="1">
      <alignment horizontal="left" vertical="center" wrapText="1"/>
      <protection hidden="1"/>
    </xf>
    <xf numFmtId="0" fontId="8" fillId="5" borderId="6" xfId="1" applyFont="1" applyFill="1" applyBorder="1" applyAlignment="1" applyProtection="1">
      <alignment horizontal="left"/>
      <protection hidden="1"/>
    </xf>
    <xf numFmtId="14" fontId="11" fillId="5" borderId="6" xfId="2" applyNumberFormat="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textRotation="45"/>
      <protection hidden="1"/>
    </xf>
    <xf numFmtId="0" fontId="9" fillId="0" borderId="17" xfId="1" applyFont="1" applyFill="1" applyBorder="1" applyAlignment="1" applyProtection="1">
      <alignment horizontal="center" vertical="center" textRotation="45"/>
      <protection hidden="1"/>
    </xf>
    <xf numFmtId="0" fontId="12" fillId="6" borderId="20" xfId="1" applyFont="1" applyFill="1" applyBorder="1" applyAlignment="1" applyProtection="1">
      <alignment horizontal="center" vertical="center" wrapText="1"/>
      <protection hidden="1"/>
    </xf>
    <xf numFmtId="0" fontId="12" fillId="6" borderId="19" xfId="1" applyFont="1" applyFill="1" applyBorder="1" applyAlignment="1" applyProtection="1">
      <alignment horizontal="center" vertical="center" wrapText="1"/>
      <protection hidden="1"/>
    </xf>
    <xf numFmtId="0" fontId="12" fillId="6" borderId="18" xfId="1" applyFont="1" applyFill="1" applyBorder="1" applyAlignment="1" applyProtection="1">
      <alignment horizontal="center" vertical="center" wrapText="1"/>
      <protection hidden="1"/>
    </xf>
    <xf numFmtId="0" fontId="9" fillId="5" borderId="25" xfId="2" applyFont="1" applyFill="1" applyBorder="1" applyAlignment="1" applyProtection="1">
      <alignment horizontal="left" vertical="center" wrapText="1"/>
      <protection hidden="1"/>
    </xf>
    <xf numFmtId="0" fontId="9" fillId="5" borderId="26" xfId="2" applyFont="1" applyFill="1" applyBorder="1" applyAlignment="1" applyProtection="1">
      <alignment horizontal="left" vertical="center" wrapText="1"/>
      <protection hidden="1"/>
    </xf>
    <xf numFmtId="0" fontId="9" fillId="5" borderId="24" xfId="2" applyFont="1" applyFill="1" applyBorder="1" applyAlignment="1" applyProtection="1">
      <alignment horizontal="left" vertical="center" wrapText="1"/>
      <protection hidden="1"/>
    </xf>
    <xf numFmtId="0" fontId="9" fillId="0" borderId="25" xfId="1" applyFont="1" applyFill="1" applyBorder="1" applyAlignment="1" applyProtection="1">
      <alignment horizontal="left" vertical="center" shrinkToFit="1"/>
      <protection hidden="1"/>
    </xf>
    <xf numFmtId="0" fontId="9" fillId="0" borderId="26" xfId="1" applyFont="1" applyFill="1" applyBorder="1" applyAlignment="1" applyProtection="1">
      <alignment horizontal="left" vertical="center" shrinkToFit="1"/>
      <protection hidden="1"/>
    </xf>
    <xf numFmtId="0" fontId="9" fillId="0" borderId="24" xfId="1" applyFont="1" applyFill="1" applyBorder="1" applyAlignment="1" applyProtection="1">
      <alignment horizontal="left" vertical="center" shrinkToFit="1"/>
      <protection hidden="1"/>
    </xf>
    <xf numFmtId="0" fontId="9" fillId="0" borderId="25" xfId="1" applyFont="1" applyFill="1" applyBorder="1" applyAlignment="1" applyProtection="1">
      <alignment horizontal="center" vertical="center" wrapText="1" shrinkToFit="1"/>
      <protection hidden="1"/>
    </xf>
    <xf numFmtId="0" fontId="9" fillId="0" borderId="26" xfId="1" applyFont="1" applyFill="1" applyBorder="1" applyAlignment="1" applyProtection="1">
      <alignment horizontal="center" vertical="center" wrapText="1" shrinkToFit="1"/>
      <protection hidden="1"/>
    </xf>
    <xf numFmtId="0" fontId="9" fillId="0" borderId="24" xfId="1" applyFont="1" applyFill="1" applyBorder="1" applyAlignment="1" applyProtection="1">
      <alignment horizontal="center" vertical="center" wrapText="1" shrinkToFit="1"/>
      <protection hidden="1"/>
    </xf>
    <xf numFmtId="10" fontId="9" fillId="5" borderId="25" xfId="3" applyNumberFormat="1" applyFont="1" applyFill="1" applyBorder="1" applyAlignment="1" applyProtection="1">
      <alignment horizontal="right"/>
      <protection hidden="1"/>
    </xf>
    <xf numFmtId="10" fontId="9" fillId="5" borderId="24" xfId="3" applyNumberFormat="1" applyFont="1" applyFill="1" applyBorder="1" applyAlignment="1" applyProtection="1">
      <alignment horizontal="right"/>
      <protection hidden="1"/>
    </xf>
    <xf numFmtId="0" fontId="9" fillId="0" borderId="25" xfId="1" applyFont="1" applyFill="1" applyBorder="1" applyAlignment="1" applyProtection="1">
      <alignment horizontal="left" vertical="center" wrapText="1" shrinkToFit="1"/>
      <protection hidden="1"/>
    </xf>
    <xf numFmtId="10" fontId="9" fillId="0" borderId="25" xfId="3" applyNumberFormat="1" applyFont="1" applyFill="1" applyBorder="1" applyAlignment="1" applyProtection="1">
      <alignment horizontal="right"/>
      <protection hidden="1"/>
    </xf>
    <xf numFmtId="10" fontId="9" fillId="0" borderId="24" xfId="3" applyNumberFormat="1" applyFont="1" applyFill="1" applyBorder="1" applyAlignment="1" applyProtection="1">
      <alignment horizontal="right"/>
      <protection hidden="1"/>
    </xf>
    <xf numFmtId="0" fontId="9" fillId="0" borderId="25" xfId="1" applyFont="1" applyFill="1" applyBorder="1" applyAlignment="1" applyProtection="1">
      <alignment horizontal="left" shrinkToFit="1"/>
      <protection hidden="1"/>
    </xf>
    <xf numFmtId="0" fontId="9" fillId="0" borderId="26" xfId="1" applyFont="1" applyFill="1" applyBorder="1" applyAlignment="1" applyProtection="1">
      <alignment horizontal="left" shrinkToFit="1"/>
      <protection hidden="1"/>
    </xf>
    <xf numFmtId="0" fontId="9" fillId="0" borderId="24" xfId="1" applyFont="1" applyFill="1" applyBorder="1" applyAlignment="1" applyProtection="1">
      <alignment horizontal="left" shrinkToFit="1"/>
      <protection hidden="1"/>
    </xf>
    <xf numFmtId="10" fontId="9" fillId="0" borderId="25" xfId="3" applyNumberFormat="1" applyFont="1" applyFill="1" applyBorder="1" applyAlignment="1" applyProtection="1">
      <alignment horizontal="center" wrapText="1"/>
      <protection hidden="1"/>
    </xf>
    <xf numFmtId="10" fontId="9" fillId="0" borderId="24" xfId="3" applyNumberFormat="1" applyFont="1" applyFill="1" applyBorder="1" applyAlignment="1" applyProtection="1">
      <alignment horizontal="center" wrapText="1"/>
      <protection hidden="1"/>
    </xf>
    <xf numFmtId="4" fontId="9" fillId="4" borderId="25" xfId="1" applyNumberFormat="1" applyFont="1" applyFill="1" applyBorder="1" applyAlignment="1" applyProtection="1">
      <alignment horizontal="right"/>
      <protection hidden="1"/>
    </xf>
    <xf numFmtId="4" fontId="9" fillId="4" borderId="24" xfId="1" applyNumberFormat="1" applyFont="1" applyFill="1" applyBorder="1" applyAlignment="1" applyProtection="1">
      <alignment horizontal="right"/>
      <protection hidden="1"/>
    </xf>
    <xf numFmtId="4" fontId="9" fillId="7" borderId="25" xfId="1" applyNumberFormat="1" applyFont="1" applyFill="1" applyBorder="1" applyAlignment="1" applyProtection="1">
      <alignment horizontal="right"/>
      <protection hidden="1"/>
    </xf>
    <xf numFmtId="4" fontId="9" fillId="7" borderId="24" xfId="1" applyNumberFormat="1" applyFont="1" applyFill="1" applyBorder="1" applyAlignment="1" applyProtection="1">
      <alignment horizontal="right"/>
      <protection hidden="1"/>
    </xf>
    <xf numFmtId="4" fontId="9" fillId="0" borderId="25" xfId="1" applyNumberFormat="1" applyFont="1" applyFill="1" applyBorder="1" applyAlignment="1" applyProtection="1">
      <alignment horizontal="right"/>
      <protection hidden="1"/>
    </xf>
    <xf numFmtId="4" fontId="9" fillId="0" borderId="24" xfId="1" applyNumberFormat="1" applyFont="1" applyFill="1" applyBorder="1" applyAlignment="1" applyProtection="1">
      <alignment horizontal="right"/>
      <protection hidden="1"/>
    </xf>
    <xf numFmtId="0" fontId="9" fillId="0" borderId="1" xfId="1" applyFont="1" applyFill="1" applyAlignment="1" applyProtection="1">
      <alignment horizontal="left" vertical="center"/>
      <protection hidden="1"/>
    </xf>
    <xf numFmtId="0" fontId="19" fillId="0" borderId="1" xfId="1" applyFont="1" applyAlignment="1" applyProtection="1">
      <alignment horizontal="center" vertical="center"/>
      <protection hidden="1"/>
    </xf>
    <xf numFmtId="0" fontId="18" fillId="0" borderId="1" xfId="1" applyFont="1" applyAlignment="1" applyProtection="1">
      <alignment horizontal="center" vertical="center" wrapText="1"/>
      <protection hidden="1"/>
    </xf>
    <xf numFmtId="0" fontId="17" fillId="0" borderId="1" xfId="1" applyFont="1" applyAlignment="1" applyProtection="1">
      <alignment horizontal="center"/>
      <protection hidden="1"/>
    </xf>
    <xf numFmtId="0" fontId="16" fillId="0" borderId="25" xfId="5" applyFont="1" applyFill="1" applyBorder="1" applyAlignment="1" applyProtection="1">
      <alignment horizontal="center" vertical="center" wrapText="1"/>
      <protection hidden="1"/>
    </xf>
    <xf numFmtId="0" fontId="16" fillId="0" borderId="26" xfId="5" applyFont="1" applyFill="1" applyBorder="1" applyAlignment="1" applyProtection="1">
      <alignment horizontal="center" vertical="center" wrapText="1"/>
      <protection hidden="1"/>
    </xf>
    <xf numFmtId="0" fontId="16" fillId="0" borderId="24" xfId="5" applyFont="1" applyFill="1" applyBorder="1" applyAlignment="1" applyProtection="1">
      <alignment horizontal="center" vertical="center" wrapText="1"/>
      <protection hidden="1"/>
    </xf>
    <xf numFmtId="0" fontId="16" fillId="0" borderId="25" xfId="5" applyFont="1" applyFill="1" applyBorder="1" applyAlignment="1" applyProtection="1">
      <alignment horizontal="left" vertical="center" wrapText="1"/>
      <protection hidden="1"/>
    </xf>
    <xf numFmtId="0" fontId="16" fillId="0" borderId="24" xfId="5" applyFont="1" applyFill="1" applyBorder="1" applyAlignment="1" applyProtection="1">
      <alignment horizontal="left" vertical="center" wrapText="1"/>
      <protection hidden="1"/>
    </xf>
    <xf numFmtId="0" fontId="9" fillId="0" borderId="25" xfId="1" applyFont="1" applyFill="1" applyBorder="1" applyAlignment="1" applyProtection="1">
      <alignment horizontal="left" vertical="center"/>
      <protection hidden="1"/>
    </xf>
    <xf numFmtId="0" fontId="9" fillId="0" borderId="26" xfId="1" applyFont="1" applyFill="1" applyBorder="1" applyAlignment="1" applyProtection="1">
      <alignment horizontal="left" vertical="center"/>
      <protection hidden="1"/>
    </xf>
    <xf numFmtId="0" fontId="9" fillId="0" borderId="24" xfId="1" applyFont="1" applyFill="1" applyBorder="1" applyAlignment="1" applyProtection="1">
      <alignment horizontal="left" vertical="center"/>
      <protection hidden="1"/>
    </xf>
    <xf numFmtId="0" fontId="9" fillId="0" borderId="25" xfId="1" applyFont="1" applyFill="1" applyBorder="1" applyAlignment="1" applyProtection="1">
      <alignment horizontal="right"/>
      <protection hidden="1"/>
    </xf>
    <xf numFmtId="0" fontId="8" fillId="0" borderId="26" xfId="1" applyBorder="1" applyAlignment="1">
      <alignment horizontal="right"/>
    </xf>
    <xf numFmtId="0" fontId="8" fillId="0" borderId="24" xfId="1" applyBorder="1" applyAlignment="1">
      <alignment horizontal="right"/>
    </xf>
    <xf numFmtId="4" fontId="9" fillId="4" borderId="25" xfId="1" applyNumberFormat="1" applyFont="1" applyFill="1" applyBorder="1" applyAlignment="1" applyProtection="1">
      <alignment horizontal="right"/>
      <protection locked="0"/>
    </xf>
    <xf numFmtId="4" fontId="9" fillId="4" borderId="24" xfId="1" applyNumberFormat="1" applyFont="1" applyFill="1" applyBorder="1" applyAlignment="1" applyProtection="1">
      <alignment horizontal="right"/>
      <protection locked="0"/>
    </xf>
    <xf numFmtId="0" fontId="9" fillId="0" borderId="25" xfId="1" applyFont="1" applyFill="1" applyBorder="1" applyAlignment="1" applyProtection="1">
      <alignment horizontal="left"/>
      <protection hidden="1"/>
    </xf>
    <xf numFmtId="0" fontId="9" fillId="0" borderId="26" xfId="1" applyFont="1" applyFill="1" applyBorder="1" applyAlignment="1" applyProtection="1">
      <alignment horizontal="left"/>
      <protection hidden="1"/>
    </xf>
    <xf numFmtId="0" fontId="9" fillId="0" borderId="24" xfId="1" applyFont="1" applyFill="1" applyBorder="1" applyAlignment="1" applyProtection="1">
      <alignment horizontal="left"/>
      <protection hidden="1"/>
    </xf>
    <xf numFmtId="4" fontId="9" fillId="4" borderId="25" xfId="1" applyNumberFormat="1" applyFont="1" applyFill="1" applyBorder="1" applyAlignment="1" applyProtection="1">
      <alignment horizontal="right"/>
      <protection locked="0" hidden="1"/>
    </xf>
    <xf numFmtId="4" fontId="9" fillId="4" borderId="24" xfId="1" applyNumberFormat="1" applyFont="1" applyFill="1" applyBorder="1" applyAlignment="1" applyProtection="1">
      <alignment horizontal="right"/>
      <protection locked="0" hidden="1"/>
    </xf>
    <xf numFmtId="0" fontId="9" fillId="0" borderId="25" xfId="1" applyFont="1" applyFill="1" applyBorder="1" applyAlignment="1" applyProtection="1">
      <alignment horizontal="left" vertical="top"/>
      <protection hidden="1"/>
    </xf>
    <xf numFmtId="0" fontId="9" fillId="0" borderId="26" xfId="1" applyFont="1" applyFill="1" applyBorder="1" applyAlignment="1" applyProtection="1">
      <alignment horizontal="left" vertical="top"/>
      <protection hidden="1"/>
    </xf>
    <xf numFmtId="0" fontId="9" fillId="0" borderId="24" xfId="1" applyFont="1" applyFill="1" applyBorder="1" applyAlignment="1" applyProtection="1">
      <alignment horizontal="left" vertical="top"/>
      <protection hidden="1"/>
    </xf>
    <xf numFmtId="10" fontId="9" fillId="4" borderId="25" xfId="3" applyNumberFormat="1" applyFont="1" applyFill="1" applyBorder="1" applyAlignment="1" applyProtection="1">
      <alignment horizontal="right"/>
      <protection locked="0" hidden="1"/>
    </xf>
    <xf numFmtId="10" fontId="9" fillId="4" borderId="24" xfId="3" applyNumberFormat="1" applyFont="1" applyFill="1" applyBorder="1" applyAlignment="1" applyProtection="1">
      <alignment horizontal="right"/>
      <protection locked="0" hidden="1"/>
    </xf>
    <xf numFmtId="0" fontId="9" fillId="0" borderId="25" xfId="1" applyFont="1" applyFill="1" applyBorder="1" applyAlignment="1" applyProtection="1">
      <alignment horizontal="right" wrapText="1"/>
      <protection hidden="1"/>
    </xf>
    <xf numFmtId="0" fontId="8" fillId="0" borderId="26" xfId="1" applyBorder="1" applyAlignment="1">
      <alignment horizontal="right" wrapText="1"/>
    </xf>
    <xf numFmtId="0" fontId="8" fillId="0" borderId="24" xfId="1" applyBorder="1" applyAlignment="1">
      <alignment horizontal="right" wrapText="1"/>
    </xf>
    <xf numFmtId="0" fontId="9" fillId="0" borderId="6" xfId="1" applyFont="1" applyFill="1" applyBorder="1" applyAlignment="1" applyProtection="1">
      <alignment horizontal="left" shrinkToFit="1"/>
      <protection hidden="1"/>
    </xf>
    <xf numFmtId="165" fontId="9" fillId="0" borderId="25" xfId="4" applyFont="1" applyFill="1" applyBorder="1" applyAlignment="1" applyProtection="1">
      <alignment horizontal="left" vertical="center" wrapText="1"/>
      <protection hidden="1"/>
    </xf>
    <xf numFmtId="165" fontId="9" fillId="0" borderId="26" xfId="4" applyFont="1" applyFill="1" applyBorder="1" applyAlignment="1" applyProtection="1">
      <alignment horizontal="left" vertical="center" wrapText="1"/>
      <protection hidden="1"/>
    </xf>
    <xf numFmtId="165" fontId="9" fillId="0" borderId="24" xfId="4" applyFont="1" applyFill="1" applyBorder="1" applyAlignment="1" applyProtection="1">
      <alignment horizontal="left" vertical="center" wrapText="1"/>
      <protection hidden="1"/>
    </xf>
    <xf numFmtId="0" fontId="9" fillId="0" borderId="31" xfId="1" applyFont="1" applyFill="1" applyBorder="1" applyAlignment="1" applyProtection="1">
      <alignment horizontal="left" vertical="center"/>
      <protection hidden="1"/>
    </xf>
    <xf numFmtId="0" fontId="9" fillId="0" borderId="32" xfId="1" applyFont="1" applyFill="1" applyBorder="1" applyAlignment="1" applyProtection="1">
      <alignment horizontal="left" vertical="center"/>
      <protection hidden="1"/>
    </xf>
    <xf numFmtId="0" fontId="9" fillId="0" borderId="30" xfId="1" applyFont="1" applyFill="1" applyBorder="1" applyAlignment="1" applyProtection="1">
      <alignment horizontal="left" vertical="center"/>
      <protection hidden="1"/>
    </xf>
    <xf numFmtId="1" fontId="9" fillId="4" borderId="25" xfId="1" quotePrefix="1" applyNumberFormat="1" applyFont="1" applyFill="1" applyBorder="1" applyAlignment="1" applyProtection="1">
      <alignment horizontal="right"/>
      <protection locked="0" hidden="1"/>
    </xf>
    <xf numFmtId="1" fontId="9" fillId="4" borderId="24" xfId="1" quotePrefix="1" applyNumberFormat="1" applyFont="1" applyFill="1" applyBorder="1" applyAlignment="1" applyProtection="1">
      <alignment horizontal="right"/>
      <protection locked="0" hidden="1"/>
    </xf>
    <xf numFmtId="165" fontId="9" fillId="0" borderId="31" xfId="4" applyFont="1" applyFill="1" applyBorder="1" applyAlignment="1" applyProtection="1">
      <alignment horizontal="right" vertical="center"/>
      <protection hidden="1"/>
    </xf>
    <xf numFmtId="165" fontId="9" fillId="0" borderId="32" xfId="4" applyFont="1" applyFill="1" applyBorder="1" applyAlignment="1" applyProtection="1">
      <alignment horizontal="right" vertical="center"/>
      <protection hidden="1"/>
    </xf>
    <xf numFmtId="165" fontId="9" fillId="0" borderId="30" xfId="4" applyFont="1" applyFill="1" applyBorder="1" applyAlignment="1" applyProtection="1">
      <alignment horizontal="right" vertical="center"/>
      <protection hidden="1"/>
    </xf>
    <xf numFmtId="165" fontId="9" fillId="0" borderId="28" xfId="4" applyFont="1" applyFill="1" applyBorder="1" applyAlignment="1" applyProtection="1">
      <alignment horizontal="right" vertical="center"/>
      <protection hidden="1"/>
    </xf>
    <xf numFmtId="165" fontId="9" fillId="0" borderId="29" xfId="4" applyFont="1" applyFill="1" applyBorder="1" applyAlignment="1" applyProtection="1">
      <alignment horizontal="right" vertical="center"/>
      <protection hidden="1"/>
    </xf>
    <xf numFmtId="165" fontId="9" fillId="0" borderId="27" xfId="4" applyFont="1" applyFill="1" applyBorder="1" applyAlignment="1" applyProtection="1">
      <alignment horizontal="right" vertical="center"/>
      <protection hidden="1"/>
    </xf>
    <xf numFmtId="0" fontId="9" fillId="8" borderId="25" xfId="1" applyNumberFormat="1" applyFont="1" applyFill="1" applyBorder="1" applyAlignment="1" applyProtection="1">
      <alignment horizontal="right"/>
      <protection hidden="1"/>
    </xf>
    <xf numFmtId="0" fontId="9" fillId="8" borderId="24" xfId="1" applyNumberFormat="1" applyFont="1" applyFill="1" applyBorder="1" applyAlignment="1" applyProtection="1">
      <alignment horizontal="right"/>
      <protection hidden="1"/>
    </xf>
    <xf numFmtId="10" fontId="9" fillId="4" borderId="25" xfId="1" applyNumberFormat="1" applyFont="1" applyFill="1" applyBorder="1" applyAlignment="1" applyProtection="1">
      <alignment horizontal="right"/>
      <protection locked="0" hidden="1"/>
    </xf>
    <xf numFmtId="10" fontId="9" fillId="4" borderId="24" xfId="1" applyNumberFormat="1" applyFont="1" applyFill="1" applyBorder="1" applyAlignment="1" applyProtection="1">
      <alignment horizontal="right"/>
      <protection locked="0" hidden="1"/>
    </xf>
    <xf numFmtId="1" fontId="9" fillId="0" borderId="28" xfId="1" quotePrefix="1" applyNumberFormat="1" applyFont="1" applyFill="1" applyBorder="1" applyAlignment="1" applyProtection="1">
      <alignment horizontal="right"/>
      <protection locked="0" hidden="1"/>
    </xf>
    <xf numFmtId="1" fontId="9" fillId="0" borderId="27" xfId="1" quotePrefix="1" applyNumberFormat="1" applyFont="1" applyFill="1" applyBorder="1" applyAlignment="1" applyProtection="1">
      <alignment horizontal="right"/>
      <protection locked="0" hidden="1"/>
    </xf>
    <xf numFmtId="10" fontId="9" fillId="0" borderId="31" xfId="1" applyNumberFormat="1" applyFont="1" applyFill="1" applyBorder="1" applyAlignment="1" applyProtection="1">
      <alignment horizontal="right"/>
      <protection hidden="1"/>
    </xf>
    <xf numFmtId="10" fontId="9" fillId="0" borderId="30" xfId="1" applyNumberFormat="1" applyFont="1" applyFill="1" applyBorder="1" applyAlignment="1" applyProtection="1">
      <alignment horizontal="right"/>
      <protection hidden="1"/>
    </xf>
    <xf numFmtId="165" fontId="9" fillId="0" borderId="26" xfId="4" applyFont="1" applyFill="1" applyBorder="1" applyAlignment="1" applyProtection="1">
      <alignment horizontal="left" vertical="center"/>
      <protection hidden="1"/>
    </xf>
    <xf numFmtId="165" fontId="9" fillId="0" borderId="24" xfId="4" applyFont="1" applyFill="1" applyBorder="1" applyAlignment="1" applyProtection="1">
      <alignment horizontal="left" vertical="center"/>
      <protection hidden="1"/>
    </xf>
    <xf numFmtId="10" fontId="9" fillId="0" borderId="31" xfId="1" applyNumberFormat="1" applyFont="1" applyFill="1" applyBorder="1" applyAlignment="1" applyProtection="1">
      <alignment horizontal="right"/>
      <protection locked="0" hidden="1"/>
    </xf>
    <xf numFmtId="10" fontId="9" fillId="0" borderId="30" xfId="1" applyNumberFormat="1" applyFont="1" applyFill="1" applyBorder="1" applyAlignment="1" applyProtection="1">
      <alignment horizontal="right"/>
      <protection locked="0" hidden="1"/>
    </xf>
    <xf numFmtId="165" fontId="9" fillId="6" borderId="25" xfId="4" applyFont="1" applyFill="1" applyBorder="1" applyAlignment="1" applyProtection="1">
      <alignment horizontal="left" vertical="center" wrapText="1"/>
      <protection hidden="1"/>
    </xf>
    <xf numFmtId="165" fontId="9" fillId="6" borderId="26" xfId="4" applyFont="1" applyFill="1" applyBorder="1" applyAlignment="1" applyProtection="1">
      <alignment horizontal="left" vertical="center"/>
      <protection hidden="1"/>
    </xf>
    <xf numFmtId="165" fontId="9" fillId="6" borderId="24" xfId="4" applyFont="1" applyFill="1" applyBorder="1" applyAlignment="1" applyProtection="1">
      <alignment horizontal="left" vertical="center"/>
      <protection hidden="1"/>
    </xf>
    <xf numFmtId="10" fontId="9" fillId="6" borderId="25" xfId="1" applyNumberFormat="1" applyFont="1" applyFill="1" applyBorder="1" applyAlignment="1" applyProtection="1">
      <alignment horizontal="right"/>
      <protection hidden="1"/>
    </xf>
    <xf numFmtId="10" fontId="9" fillId="6" borderId="24" xfId="1" applyNumberFormat="1" applyFont="1" applyFill="1" applyBorder="1" applyAlignment="1" applyProtection="1">
      <alignment horizontal="right"/>
      <protection hidden="1"/>
    </xf>
    <xf numFmtId="0" fontId="9" fillId="0" borderId="25" xfId="1" applyFont="1" applyFill="1" applyBorder="1" applyAlignment="1" applyProtection="1">
      <alignment horizontal="left" vertical="center" wrapText="1"/>
      <protection hidden="1"/>
    </xf>
    <xf numFmtId="0" fontId="9" fillId="0" borderId="26" xfId="1" applyFont="1" applyFill="1" applyBorder="1" applyAlignment="1" applyProtection="1">
      <alignment horizontal="left" vertical="center" wrapText="1"/>
      <protection hidden="1"/>
    </xf>
    <xf numFmtId="0" fontId="9" fillId="0" borderId="24" xfId="1" applyFont="1" applyFill="1" applyBorder="1" applyAlignment="1" applyProtection="1">
      <alignment horizontal="left" vertical="center" wrapText="1"/>
      <protection hidden="1"/>
    </xf>
    <xf numFmtId="1" fontId="9" fillId="0" borderId="28" xfId="1" quotePrefix="1" applyNumberFormat="1" applyFont="1" applyFill="1" applyBorder="1" applyAlignment="1" applyProtection="1">
      <alignment horizontal="right"/>
      <protection hidden="1"/>
    </xf>
    <xf numFmtId="1" fontId="9" fillId="0" borderId="27" xfId="1" quotePrefix="1" applyNumberFormat="1" applyFont="1" applyFill="1" applyBorder="1" applyAlignment="1" applyProtection="1">
      <alignment horizontal="right"/>
      <protection hidden="1"/>
    </xf>
    <xf numFmtId="0" fontId="14" fillId="0" borderId="26" xfId="1" applyFont="1" applyFill="1" applyBorder="1" applyAlignment="1" applyProtection="1">
      <alignment horizontal="left" vertical="center" shrinkToFit="1"/>
      <protection hidden="1"/>
    </xf>
    <xf numFmtId="0" fontId="14" fillId="0" borderId="24" xfId="1" applyFont="1" applyFill="1" applyBorder="1" applyAlignment="1" applyProtection="1">
      <alignment horizontal="left" vertical="center" shrinkToFit="1"/>
      <protection hidden="1"/>
    </xf>
    <xf numFmtId="0" fontId="9" fillId="0" borderId="25" xfId="1" applyFont="1" applyFill="1" applyBorder="1" applyAlignment="1" applyProtection="1">
      <alignment horizontal="left" vertical="top" wrapText="1"/>
      <protection hidden="1"/>
    </xf>
    <xf numFmtId="0" fontId="9" fillId="0" borderId="26" xfId="1" applyFont="1" applyFill="1" applyBorder="1" applyAlignment="1" applyProtection="1">
      <alignment horizontal="left" vertical="top" wrapText="1"/>
      <protection hidden="1"/>
    </xf>
    <xf numFmtId="0" fontId="9" fillId="0" borderId="24" xfId="1" applyFont="1" applyFill="1" applyBorder="1" applyAlignment="1" applyProtection="1">
      <alignment horizontal="left" vertical="top" wrapText="1"/>
      <protection hidden="1"/>
    </xf>
    <xf numFmtId="0" fontId="1" fillId="0" borderId="0" xfId="0" applyFont="1" applyAlignment="1">
      <alignment horizontal="center"/>
    </xf>
    <xf numFmtId="0" fontId="0" fillId="0" borderId="0" xfId="0" applyFont="1" applyAlignment="1"/>
  </cellXfs>
  <cellStyles count="6">
    <cellStyle name="Гиперссылка 2" xfId="5"/>
    <cellStyle name="Звичайний" xfId="0" builtinId="0"/>
    <cellStyle name="Обычный 2" xfId="1"/>
    <cellStyle name="Обычный 2 2" xfId="2"/>
    <cellStyle name="Процентный 2" xf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ctrlProps/ctrlProp1.xml><?xml version="1.0" encoding="utf-8"?>
<formControlPr xmlns="http://schemas.microsoft.com/office/spreadsheetml/2009/9/main" objectType="Drop" dropLines="40" dropStyle="combo" dx="22" fmlaLink="$M$20" fmlaRange="$AS$7:$AS$8"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11</xdr:col>
          <xdr:colOff>975360</xdr:colOff>
          <xdr:row>16</xdr:row>
          <xdr:rowOff>335280</xdr:rowOff>
        </xdr:from>
        <xdr:to>
          <xdr:col>14</xdr:col>
          <xdr:colOff>22860</xdr:colOff>
          <xdr:row>20</xdr:row>
          <xdr:rowOff>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17</xdr:col>
      <xdr:colOff>862853</xdr:colOff>
      <xdr:row>2</xdr:row>
      <xdr:rowOff>392206</xdr:rowOff>
    </xdr:from>
    <xdr:to>
      <xdr:col>29</xdr:col>
      <xdr:colOff>651061</xdr:colOff>
      <xdr:row>19</xdr:row>
      <xdr:rowOff>67235</xdr:rowOff>
    </xdr:to>
    <xdr:pic>
      <xdr:nvPicPr>
        <xdr:cNvPr id="4" name="Рисунок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4147" y="392206"/>
          <a:ext cx="8035738"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Z340"/>
  <sheetViews>
    <sheetView tabSelected="1" topLeftCell="A3" zoomScale="85" zoomScaleNormal="85" workbookViewId="0">
      <selection activeCell="A13" sqref="A13:L13"/>
    </sheetView>
  </sheetViews>
  <sheetFormatPr defaultColWidth="9.109375" defaultRowHeight="13.2"/>
  <cols>
    <col min="1" max="3" width="15.44140625" style="23" customWidth="1"/>
    <col min="4" max="4" width="15.44140625" style="23" hidden="1" customWidth="1"/>
    <col min="5" max="6" width="15.44140625" style="23" customWidth="1"/>
    <col min="7" max="7" width="15.44140625" style="23" hidden="1" customWidth="1"/>
    <col min="8" max="9" width="15.44140625" style="23" customWidth="1"/>
    <col min="10" max="10" width="15.44140625" style="23" hidden="1" customWidth="1"/>
    <col min="11" max="12" width="15.44140625" style="23" customWidth="1"/>
    <col min="13" max="13" width="15.44140625" style="23" hidden="1" customWidth="1"/>
    <col min="14" max="15" width="15.44140625" style="23" customWidth="1"/>
    <col min="16" max="16" width="15.44140625" style="23" hidden="1" customWidth="1"/>
    <col min="17" max="18" width="15.44140625" style="23" customWidth="1"/>
    <col min="19" max="19" width="15.44140625" style="23" hidden="1" customWidth="1"/>
    <col min="20" max="21" width="15.44140625" style="23" customWidth="1"/>
    <col min="22" max="22" width="15.44140625" style="23" hidden="1" customWidth="1"/>
    <col min="23" max="24" width="15.44140625" style="23" customWidth="1"/>
    <col min="25" max="25" width="15.44140625" style="23" hidden="1" customWidth="1"/>
    <col min="26" max="27" width="15.44140625" style="23" customWidth="1"/>
    <col min="28" max="28" width="15.44140625" style="23" hidden="1" customWidth="1"/>
    <col min="29" max="30" width="15.44140625" style="23" customWidth="1"/>
    <col min="31" max="31" width="15.44140625" style="23" hidden="1" customWidth="1"/>
    <col min="32" max="33" width="15.44140625" style="23" customWidth="1"/>
    <col min="34" max="34" width="15.44140625" style="23" hidden="1" customWidth="1"/>
    <col min="35" max="36" width="15.44140625" style="23" customWidth="1"/>
    <col min="37" max="37" width="15.44140625" style="23" hidden="1" customWidth="1"/>
    <col min="38" max="39" width="15.44140625" style="23" customWidth="1"/>
    <col min="40" max="40" width="15.44140625" style="23" hidden="1" customWidth="1"/>
    <col min="41" max="42" width="15.44140625" style="23" customWidth="1"/>
    <col min="43" max="47" width="15.44140625" style="23" hidden="1" customWidth="1"/>
    <col min="48" max="48" width="15.44140625" style="23" customWidth="1"/>
    <col min="49" max="68" width="9.109375" style="23" customWidth="1"/>
    <col min="69" max="258" width="9.109375" style="23"/>
    <col min="259" max="259" width="13.6640625" style="23" customWidth="1"/>
    <col min="260" max="16384" width="9.109375" style="23"/>
  </cols>
  <sheetData>
    <row r="1" spans="1:259" s="73" customFormat="1" ht="27.75" hidden="1" customHeight="1">
      <c r="A1" s="118" t="s">
        <v>93</v>
      </c>
      <c r="B1" s="118"/>
      <c r="C1" s="118"/>
      <c r="D1" s="118"/>
      <c r="E1" s="118"/>
      <c r="F1" s="118"/>
      <c r="G1" s="118"/>
      <c r="H1" s="118"/>
      <c r="I1" s="118"/>
      <c r="J1" s="118"/>
      <c r="K1" s="118"/>
      <c r="L1" s="118"/>
      <c r="M1" s="118"/>
      <c r="N1" s="118"/>
      <c r="O1" s="74"/>
      <c r="P1" s="74"/>
      <c r="Q1" s="74"/>
      <c r="R1" s="74"/>
      <c r="S1" s="74"/>
      <c r="T1" s="74"/>
      <c r="U1" s="74"/>
      <c r="V1" s="74"/>
      <c r="W1" s="74"/>
      <c r="X1" s="74"/>
      <c r="Y1" s="74"/>
      <c r="Z1" s="24"/>
      <c r="AA1" s="61"/>
      <c r="AB1" s="61"/>
      <c r="AC1" s="61"/>
      <c r="AD1" s="61"/>
      <c r="AE1" s="61"/>
      <c r="AF1" s="24"/>
      <c r="AG1" s="24"/>
      <c r="AH1" s="24"/>
      <c r="AI1" s="24"/>
      <c r="AJ1" s="24"/>
      <c r="AK1" s="24"/>
      <c r="AL1" s="24"/>
      <c r="AM1" s="24"/>
      <c r="AN1" s="24"/>
      <c r="AO1" s="24"/>
      <c r="AP1" s="24"/>
      <c r="AQ1" s="24"/>
      <c r="AR1" s="24"/>
      <c r="AS1" s="24"/>
      <c r="AT1" s="24"/>
    </row>
    <row r="2" spans="1:259" s="73" customFormat="1" ht="27.75" hidden="1" customHeight="1">
      <c r="A2" s="119" t="s">
        <v>0</v>
      </c>
      <c r="B2" s="119"/>
      <c r="C2" s="119"/>
      <c r="D2" s="119"/>
      <c r="E2" s="119"/>
      <c r="F2" s="119"/>
      <c r="G2" s="119"/>
      <c r="H2" s="119"/>
      <c r="I2" s="119"/>
      <c r="J2" s="119"/>
      <c r="K2" s="119"/>
      <c r="L2" s="119"/>
      <c r="M2" s="119"/>
      <c r="N2" s="119"/>
      <c r="O2" s="74"/>
      <c r="P2" s="74"/>
      <c r="Q2" s="74"/>
      <c r="R2" s="74"/>
      <c r="S2" s="74"/>
      <c r="T2" s="74"/>
      <c r="U2" s="74"/>
      <c r="V2" s="74"/>
      <c r="W2" s="74"/>
      <c r="X2" s="74"/>
      <c r="Y2" s="74"/>
      <c r="Z2" s="61"/>
      <c r="AA2" s="61"/>
      <c r="AB2" s="61"/>
      <c r="AC2" s="61"/>
      <c r="AD2" s="61"/>
      <c r="AE2" s="61"/>
      <c r="AF2" s="24"/>
      <c r="AG2" s="24"/>
      <c r="AH2" s="24"/>
      <c r="AI2" s="24"/>
      <c r="AJ2" s="24"/>
      <c r="AK2" s="24"/>
      <c r="AL2" s="24"/>
      <c r="AM2" s="24"/>
      <c r="AN2" s="24"/>
      <c r="AO2" s="24"/>
      <c r="AP2" s="24"/>
      <c r="AQ2" s="24"/>
      <c r="AR2" s="24"/>
      <c r="AS2" s="24"/>
      <c r="AT2" s="24"/>
    </row>
    <row r="3" spans="1:259" ht="35.25" customHeight="1">
      <c r="A3" s="120" t="s">
        <v>96</v>
      </c>
      <c r="B3" s="120"/>
      <c r="C3" s="120"/>
      <c r="D3" s="120"/>
      <c r="E3" s="120"/>
      <c r="F3" s="120"/>
      <c r="G3" s="120"/>
      <c r="H3" s="120"/>
      <c r="I3" s="120"/>
      <c r="J3" s="120"/>
      <c r="K3" s="120"/>
      <c r="L3" s="120"/>
      <c r="M3" s="120"/>
      <c r="N3" s="120"/>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24"/>
      <c r="AQ3" s="24"/>
      <c r="AR3" s="24"/>
      <c r="AS3" s="24"/>
      <c r="AT3" s="24"/>
    </row>
    <row r="4" spans="1:259" s="24" customFormat="1" ht="16.5" customHeight="1">
      <c r="A4" s="121" t="s">
        <v>4</v>
      </c>
      <c r="B4" s="121"/>
      <c r="C4" s="121"/>
      <c r="D4" s="121"/>
      <c r="E4" s="121"/>
      <c r="F4" s="121"/>
      <c r="G4" s="121"/>
      <c r="H4" s="121"/>
      <c r="I4" s="121"/>
      <c r="J4" s="121"/>
      <c r="K4" s="121"/>
      <c r="L4" s="121"/>
      <c r="M4" s="121"/>
      <c r="N4" s="121"/>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c r="IR4" s="23"/>
      <c r="IS4" s="23"/>
      <c r="IT4" s="23"/>
      <c r="IU4" s="23"/>
      <c r="IV4" s="23"/>
      <c r="IW4" s="23"/>
      <c r="IX4" s="23"/>
      <c r="IY4" s="23"/>
    </row>
    <row r="5" spans="1:259" s="24" customFormat="1" ht="43.5" hidden="1" customHeight="1">
      <c r="A5" s="122" t="s">
        <v>5</v>
      </c>
      <c r="B5" s="123"/>
      <c r="C5" s="123"/>
      <c r="D5" s="123"/>
      <c r="E5" s="123"/>
      <c r="F5" s="123"/>
      <c r="G5" s="123"/>
      <c r="H5" s="123"/>
      <c r="I5" s="123"/>
      <c r="J5" s="123"/>
      <c r="K5" s="123"/>
      <c r="L5" s="124"/>
      <c r="M5" s="125" t="s">
        <v>6</v>
      </c>
      <c r="N5" s="126"/>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c r="IF5" s="23"/>
      <c r="IG5" s="23"/>
      <c r="IH5" s="23"/>
      <c r="II5" s="23"/>
      <c r="IJ5" s="23"/>
      <c r="IK5" s="23"/>
      <c r="IL5" s="23"/>
      <c r="IM5" s="23"/>
      <c r="IN5" s="23"/>
      <c r="IO5" s="23"/>
      <c r="IP5" s="23"/>
      <c r="IQ5" s="23"/>
      <c r="IR5" s="23"/>
      <c r="IS5" s="23"/>
      <c r="IT5" s="23"/>
      <c r="IU5" s="23"/>
      <c r="IV5" s="23"/>
      <c r="IW5" s="23"/>
      <c r="IX5" s="23"/>
      <c r="IY5" s="23"/>
    </row>
    <row r="6" spans="1:259" s="24" customFormat="1" ht="13.5" customHeight="1">
      <c r="A6" s="135" t="s">
        <v>97</v>
      </c>
      <c r="B6" s="136"/>
      <c r="C6" s="136"/>
      <c r="D6" s="136"/>
      <c r="E6" s="136"/>
      <c r="F6" s="136"/>
      <c r="G6" s="136"/>
      <c r="H6" s="136"/>
      <c r="I6" s="136"/>
      <c r="J6" s="136"/>
      <c r="K6" s="136"/>
      <c r="L6" s="137"/>
      <c r="M6" s="138">
        <v>533333.32999999996</v>
      </c>
      <c r="N6" s="139"/>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72"/>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row>
    <row r="7" spans="1:259" s="24" customFormat="1" ht="13.8">
      <c r="A7" s="140" t="s">
        <v>7</v>
      </c>
      <c r="B7" s="141"/>
      <c r="C7" s="141"/>
      <c r="D7" s="141"/>
      <c r="E7" s="141"/>
      <c r="F7" s="141"/>
      <c r="G7" s="141"/>
      <c r="H7" s="141"/>
      <c r="I7" s="141"/>
      <c r="J7" s="141"/>
      <c r="K7" s="141"/>
      <c r="L7" s="142"/>
      <c r="M7" s="143">
        <v>0.1</v>
      </c>
      <c r="N7" s="144"/>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71"/>
      <c r="AQ7" s="61"/>
      <c r="AS7" s="61" t="s">
        <v>8</v>
      </c>
      <c r="AT7" s="70" t="s">
        <v>92</v>
      </c>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c r="IL7" s="23"/>
      <c r="IM7" s="23"/>
      <c r="IN7" s="23"/>
      <c r="IO7" s="23"/>
      <c r="IP7" s="23"/>
      <c r="IQ7" s="23"/>
      <c r="IR7" s="23"/>
      <c r="IS7" s="23"/>
      <c r="IT7" s="23"/>
      <c r="IU7" s="23"/>
      <c r="IV7" s="23"/>
      <c r="IW7" s="23"/>
      <c r="IX7" s="23"/>
      <c r="IY7" s="23"/>
    </row>
    <row r="8" spans="1:259" s="24" customFormat="1" ht="13.8">
      <c r="A8" s="127" t="s">
        <v>9</v>
      </c>
      <c r="B8" s="128"/>
      <c r="C8" s="128"/>
      <c r="D8" s="128"/>
      <c r="E8" s="128"/>
      <c r="F8" s="128"/>
      <c r="G8" s="128"/>
      <c r="H8" s="128"/>
      <c r="I8" s="128"/>
      <c r="J8" s="128"/>
      <c r="K8" s="128"/>
      <c r="L8" s="129"/>
      <c r="M8" s="116">
        <f>M6-(M6*avans2)</f>
        <v>479999.99699999997</v>
      </c>
      <c r="N8" s="117"/>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71"/>
      <c r="AQ8" s="61"/>
      <c r="AS8" s="24" t="s">
        <v>10</v>
      </c>
      <c r="AT8" s="70" t="s">
        <v>91</v>
      </c>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c r="IK8" s="23"/>
      <c r="IL8" s="23"/>
      <c r="IM8" s="23"/>
      <c r="IN8" s="23"/>
      <c r="IO8" s="23"/>
      <c r="IP8" s="23"/>
      <c r="IQ8" s="23"/>
      <c r="IR8" s="23"/>
      <c r="IS8" s="23"/>
      <c r="IT8" s="23"/>
      <c r="IU8" s="23"/>
      <c r="IV8" s="23"/>
      <c r="IW8" s="23"/>
      <c r="IX8" s="23"/>
      <c r="IY8" s="23"/>
    </row>
    <row r="9" spans="1:259" s="24" customFormat="1" ht="15" hidden="1" customHeight="1">
      <c r="A9" s="130" t="s">
        <v>11</v>
      </c>
      <c r="B9" s="131"/>
      <c r="C9" s="131"/>
      <c r="D9" s="131"/>
      <c r="E9" s="131"/>
      <c r="F9" s="131"/>
      <c r="G9" s="131"/>
      <c r="H9" s="131"/>
      <c r="I9" s="131"/>
      <c r="J9" s="131"/>
      <c r="K9" s="132"/>
      <c r="L9" s="69"/>
      <c r="M9" s="133">
        <v>100000</v>
      </c>
      <c r="N9" s="134"/>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61"/>
      <c r="AQ9" s="61"/>
      <c r="AT9" s="67"/>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c r="IV9" s="23"/>
      <c r="IW9" s="23"/>
      <c r="IX9" s="23"/>
      <c r="IY9" s="23"/>
    </row>
    <row r="10" spans="1:259" s="24" customFormat="1" ht="15" hidden="1" customHeight="1">
      <c r="A10" s="130" t="s">
        <v>12</v>
      </c>
      <c r="B10" s="131"/>
      <c r="C10" s="131"/>
      <c r="D10" s="131"/>
      <c r="E10" s="131"/>
      <c r="F10" s="131"/>
      <c r="G10" s="131"/>
      <c r="H10" s="131"/>
      <c r="I10" s="131"/>
      <c r="J10" s="131"/>
      <c r="K10" s="132"/>
      <c r="L10" s="69"/>
      <c r="M10" s="133">
        <f>M9*M29</f>
        <v>0</v>
      </c>
      <c r="N10" s="134"/>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61"/>
      <c r="AQ10" s="61"/>
      <c r="AT10" s="67"/>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23"/>
      <c r="IN10" s="23"/>
      <c r="IO10" s="23"/>
      <c r="IP10" s="23"/>
      <c r="IQ10" s="23"/>
      <c r="IR10" s="23"/>
      <c r="IS10" s="23"/>
      <c r="IT10" s="23"/>
      <c r="IU10" s="23"/>
      <c r="IV10" s="23"/>
      <c r="IW10" s="23"/>
      <c r="IX10" s="23"/>
      <c r="IY10" s="23"/>
    </row>
    <row r="11" spans="1:259" s="24" customFormat="1" ht="15" hidden="1" customHeight="1">
      <c r="A11" s="145" t="s">
        <v>13</v>
      </c>
      <c r="B11" s="146"/>
      <c r="C11" s="146"/>
      <c r="D11" s="146"/>
      <c r="E11" s="146"/>
      <c r="F11" s="146"/>
      <c r="G11" s="146"/>
      <c r="H11" s="146"/>
      <c r="I11" s="146"/>
      <c r="J11" s="146"/>
      <c r="K11" s="147"/>
      <c r="L11" s="68"/>
      <c r="M11" s="133">
        <v>0</v>
      </c>
      <c r="N11" s="134"/>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61"/>
      <c r="AQ11" s="61"/>
      <c r="AT11" s="67"/>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c r="IK11" s="23"/>
      <c r="IL11" s="23"/>
      <c r="IM11" s="23"/>
      <c r="IN11" s="23"/>
      <c r="IO11" s="23"/>
      <c r="IP11" s="23"/>
      <c r="IQ11" s="23"/>
      <c r="IR11" s="23"/>
      <c r="IS11" s="23"/>
      <c r="IT11" s="23"/>
      <c r="IU11" s="23"/>
      <c r="IV11" s="23"/>
      <c r="IW11" s="23"/>
      <c r="IX11" s="23"/>
      <c r="IY11" s="23"/>
    </row>
    <row r="12" spans="1:259" s="24" customFormat="1" ht="15" hidden="1" customHeight="1">
      <c r="A12" s="145" t="s">
        <v>14</v>
      </c>
      <c r="B12" s="146"/>
      <c r="C12" s="146"/>
      <c r="D12" s="146"/>
      <c r="E12" s="146"/>
      <c r="F12" s="146"/>
      <c r="G12" s="146"/>
      <c r="H12" s="146"/>
      <c r="I12" s="146"/>
      <c r="J12" s="146"/>
      <c r="K12" s="147"/>
      <c r="L12" s="68"/>
      <c r="M12" s="133">
        <v>0</v>
      </c>
      <c r="N12" s="134"/>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61"/>
      <c r="AQ12" s="61"/>
      <c r="AT12" s="67"/>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row>
    <row r="13" spans="1:259" s="24" customFormat="1" ht="16.5" customHeight="1">
      <c r="A13" s="152" t="s">
        <v>15</v>
      </c>
      <c r="B13" s="153"/>
      <c r="C13" s="153"/>
      <c r="D13" s="153"/>
      <c r="E13" s="153"/>
      <c r="F13" s="153"/>
      <c r="G13" s="153"/>
      <c r="H13" s="153"/>
      <c r="I13" s="153"/>
      <c r="J13" s="153"/>
      <c r="K13" s="153"/>
      <c r="L13" s="154"/>
      <c r="M13" s="155">
        <v>120</v>
      </c>
      <c r="N13" s="156"/>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61"/>
      <c r="AQ13" s="61"/>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row>
    <row r="14" spans="1:259" s="24" customFormat="1" ht="18.75" hidden="1" customHeight="1">
      <c r="A14" s="157" t="s">
        <v>90</v>
      </c>
      <c r="B14" s="158"/>
      <c r="C14" s="158"/>
      <c r="D14" s="158"/>
      <c r="E14" s="158"/>
      <c r="F14" s="158"/>
      <c r="G14" s="158"/>
      <c r="H14" s="158"/>
      <c r="I14" s="158"/>
      <c r="J14" s="158"/>
      <c r="K14" s="158"/>
      <c r="L14" s="159"/>
      <c r="M14" s="173">
        <v>0.129</v>
      </c>
      <c r="N14" s="174"/>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61"/>
      <c r="AQ14" s="61"/>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23"/>
      <c r="IG14" s="23"/>
      <c r="IH14" s="23"/>
      <c r="II14" s="23"/>
      <c r="IJ14" s="23"/>
      <c r="IK14" s="23"/>
      <c r="IL14" s="23"/>
      <c r="IM14" s="23"/>
      <c r="IN14" s="23"/>
      <c r="IO14" s="23"/>
      <c r="IP14" s="23"/>
      <c r="IQ14" s="23"/>
      <c r="IR14" s="23"/>
      <c r="IS14" s="23"/>
      <c r="IT14" s="23"/>
      <c r="IU14" s="23"/>
      <c r="IV14" s="23"/>
      <c r="IW14" s="23"/>
      <c r="IX14" s="23"/>
      <c r="IY14" s="23"/>
    </row>
    <row r="15" spans="1:259" s="24" customFormat="1" ht="16.5" hidden="1" customHeight="1">
      <c r="A15" s="160" t="s">
        <v>89</v>
      </c>
      <c r="B15" s="161"/>
      <c r="C15" s="161"/>
      <c r="D15" s="161"/>
      <c r="E15" s="161"/>
      <c r="F15" s="161"/>
      <c r="G15" s="161"/>
      <c r="H15" s="161"/>
      <c r="I15" s="161"/>
      <c r="J15" s="161"/>
      <c r="K15" s="161"/>
      <c r="L15" s="162"/>
      <c r="M15" s="167">
        <v>0</v>
      </c>
      <c r="N15" s="168"/>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61"/>
      <c r="AQ15" s="61"/>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row>
    <row r="16" spans="1:259" s="24" customFormat="1" ht="42.75" customHeight="1">
      <c r="A16" s="149" t="s">
        <v>98</v>
      </c>
      <c r="B16" s="150"/>
      <c r="C16" s="150"/>
      <c r="D16" s="150"/>
      <c r="E16" s="150"/>
      <c r="F16" s="150"/>
      <c r="G16" s="150"/>
      <c r="H16" s="150"/>
      <c r="I16" s="150"/>
      <c r="J16" s="150"/>
      <c r="K16" s="150"/>
      <c r="L16" s="151"/>
      <c r="M16" s="165">
        <v>0.1285</v>
      </c>
      <c r="N16" s="166"/>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61"/>
      <c r="AQ16" s="61"/>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row>
    <row r="17" spans="1:259" s="24" customFormat="1" ht="28.5" customHeight="1">
      <c r="A17" s="149" t="s">
        <v>94</v>
      </c>
      <c r="B17" s="171"/>
      <c r="C17" s="171"/>
      <c r="D17" s="171"/>
      <c r="E17" s="171"/>
      <c r="F17" s="171"/>
      <c r="G17" s="171"/>
      <c r="H17" s="171"/>
      <c r="I17" s="171"/>
      <c r="J17" s="171"/>
      <c r="K17" s="171"/>
      <c r="L17" s="172"/>
      <c r="M17" s="169">
        <f>M16+7%</f>
        <v>0.19850000000000001</v>
      </c>
      <c r="N17" s="170"/>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61"/>
      <c r="AQ17" s="61"/>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row>
    <row r="18" spans="1:259" s="24" customFormat="1" ht="15.75" hidden="1" customHeight="1">
      <c r="A18" s="160" t="s">
        <v>88</v>
      </c>
      <c r="B18" s="161"/>
      <c r="C18" s="161"/>
      <c r="D18" s="161"/>
      <c r="E18" s="161"/>
      <c r="F18" s="161"/>
      <c r="G18" s="161"/>
      <c r="H18" s="161"/>
      <c r="I18" s="161"/>
      <c r="J18" s="161"/>
      <c r="K18" s="161"/>
      <c r="L18" s="162"/>
      <c r="M18" s="183">
        <f>strok2-M15</f>
        <v>120</v>
      </c>
      <c r="N18" s="184"/>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61"/>
      <c r="AQ18" s="61"/>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row>
    <row r="19" spans="1:259" s="24" customFormat="1" ht="15.75" hidden="1" customHeight="1">
      <c r="A19" s="175" t="s">
        <v>87</v>
      </c>
      <c r="B19" s="176"/>
      <c r="C19" s="176"/>
      <c r="D19" s="176"/>
      <c r="E19" s="176"/>
      <c r="F19" s="176"/>
      <c r="G19" s="176"/>
      <c r="H19" s="176"/>
      <c r="I19" s="176"/>
      <c r="J19" s="176"/>
      <c r="K19" s="176"/>
      <c r="L19" s="177"/>
      <c r="M19" s="178">
        <v>0</v>
      </c>
      <c r="N19" s="179"/>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61"/>
      <c r="AQ19" s="61"/>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row>
    <row r="20" spans="1:259" s="24" customFormat="1" ht="13.8">
      <c r="A20" s="127" t="s">
        <v>16</v>
      </c>
      <c r="B20" s="128"/>
      <c r="C20" s="128"/>
      <c r="D20" s="128"/>
      <c r="E20" s="128"/>
      <c r="F20" s="128"/>
      <c r="G20" s="128"/>
      <c r="H20" s="128"/>
      <c r="I20" s="128"/>
      <c r="J20" s="128"/>
      <c r="K20" s="128"/>
      <c r="L20" s="129"/>
      <c r="M20" s="163">
        <v>1</v>
      </c>
      <c r="N20" s="164"/>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61"/>
      <c r="AQ20" s="61"/>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c r="IW20" s="23"/>
      <c r="IX20" s="23"/>
      <c r="IY20" s="23"/>
    </row>
    <row r="21" spans="1:259" s="24" customFormat="1" ht="15" hidden="1" customHeight="1">
      <c r="A21" s="107" t="str">
        <f>CONCATENATE("Месячный платеж по кредиту, ",U38)</f>
        <v xml:space="preserve">Месячный платеж по кредиту, </v>
      </c>
      <c r="B21" s="108"/>
      <c r="C21" s="108"/>
      <c r="D21" s="108"/>
      <c r="E21" s="108"/>
      <c r="F21" s="108"/>
      <c r="G21" s="108"/>
      <c r="H21" s="108"/>
      <c r="I21" s="108"/>
      <c r="J21" s="65"/>
      <c r="K21" s="66"/>
      <c r="L21" s="65"/>
      <c r="M21" s="114">
        <f>IF(data2=1,sumkred2/strok2,sumkred2*M14/100/((1-POWER(1+M14/1200,-strok2))*12))</f>
        <v>3999.9999749999997</v>
      </c>
      <c r="N21" s="115"/>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61"/>
      <c r="AQ21" s="61"/>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row>
    <row r="22" spans="1:259" s="24" customFormat="1" ht="26.25" customHeight="1">
      <c r="A22" s="180" t="s">
        <v>17</v>
      </c>
      <c r="B22" s="181"/>
      <c r="C22" s="181"/>
      <c r="D22" s="181"/>
      <c r="E22" s="181"/>
      <c r="F22" s="181"/>
      <c r="G22" s="181"/>
      <c r="H22" s="181"/>
      <c r="I22" s="181"/>
      <c r="J22" s="181"/>
      <c r="K22" s="181"/>
      <c r="L22" s="181"/>
      <c r="M22" s="181"/>
      <c r="N22" s="18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61"/>
      <c r="AQ22" s="61"/>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row>
    <row r="23" spans="1:259" s="24" customFormat="1" ht="13.8">
      <c r="A23" s="107" t="s">
        <v>18</v>
      </c>
      <c r="B23" s="108"/>
      <c r="C23" s="108"/>
      <c r="D23" s="108"/>
      <c r="E23" s="108"/>
      <c r="F23" s="108"/>
      <c r="G23" s="108"/>
      <c r="H23" s="108"/>
      <c r="I23" s="108"/>
      <c r="J23" s="108"/>
      <c r="K23" s="108"/>
      <c r="L23" s="109"/>
      <c r="M23" s="105">
        <v>1.4999999999999999E-2</v>
      </c>
      <c r="N23" s="106"/>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61"/>
      <c r="AQ23" s="61"/>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row>
    <row r="24" spans="1:259" s="24" customFormat="1" ht="16.5" hidden="1" customHeight="1">
      <c r="A24" s="107" t="s">
        <v>86</v>
      </c>
      <c r="B24" s="108"/>
      <c r="C24" s="108"/>
      <c r="D24" s="108"/>
      <c r="E24" s="108"/>
      <c r="F24" s="108"/>
      <c r="G24" s="108"/>
      <c r="H24" s="108"/>
      <c r="I24" s="108"/>
      <c r="J24" s="108"/>
      <c r="K24" s="108"/>
      <c r="L24" s="109"/>
      <c r="M24" s="116">
        <v>0</v>
      </c>
      <c r="N24" s="117"/>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61"/>
      <c r="AQ24" s="61"/>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row>
    <row r="25" spans="1:259" s="24" customFormat="1" ht="19.5" hidden="1" customHeight="1">
      <c r="A25" s="107" t="s">
        <v>85</v>
      </c>
      <c r="B25" s="108"/>
      <c r="C25" s="108"/>
      <c r="D25" s="108"/>
      <c r="E25" s="108"/>
      <c r="F25" s="108"/>
      <c r="G25" s="108"/>
      <c r="H25" s="108"/>
      <c r="I25" s="108"/>
      <c r="J25" s="108"/>
      <c r="K25" s="108"/>
      <c r="L25" s="109"/>
      <c r="M25" s="105">
        <v>0</v>
      </c>
      <c r="N25" s="106"/>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61"/>
      <c r="AQ25" s="61"/>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row>
    <row r="26" spans="1:259" s="24" customFormat="1" ht="31.5" customHeight="1">
      <c r="A26" s="107" t="s">
        <v>19</v>
      </c>
      <c r="B26" s="108"/>
      <c r="C26" s="108"/>
      <c r="D26" s="108"/>
      <c r="E26" s="108"/>
      <c r="F26" s="108"/>
      <c r="G26" s="108"/>
      <c r="H26" s="108"/>
      <c r="I26" s="108"/>
      <c r="J26" s="108"/>
      <c r="K26" s="108"/>
      <c r="L26" s="109"/>
      <c r="M26" s="110" t="s">
        <v>20</v>
      </c>
      <c r="N26" s="111"/>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61"/>
      <c r="AQ26" s="61"/>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row>
    <row r="27" spans="1:259" s="24" customFormat="1" ht="25.5" hidden="1" customHeight="1">
      <c r="A27" s="107" t="s">
        <v>84</v>
      </c>
      <c r="B27" s="108"/>
      <c r="C27" s="108"/>
      <c r="D27" s="108"/>
      <c r="E27" s="108"/>
      <c r="F27" s="108"/>
      <c r="G27" s="108"/>
      <c r="H27" s="108"/>
      <c r="I27" s="108"/>
      <c r="J27" s="108"/>
      <c r="K27" s="108"/>
      <c r="L27" s="109"/>
      <c r="M27" s="112">
        <v>0</v>
      </c>
      <c r="N27" s="113"/>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61"/>
      <c r="AQ27" s="61"/>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row>
    <row r="28" spans="1:259" s="24" customFormat="1" ht="20.399999999999999" customHeight="1">
      <c r="A28" s="148" t="s">
        <v>83</v>
      </c>
      <c r="B28" s="148"/>
      <c r="C28" s="148"/>
      <c r="D28" s="148"/>
      <c r="E28" s="148"/>
      <c r="F28" s="148"/>
      <c r="G28" s="148"/>
      <c r="H28" s="148"/>
      <c r="I28" s="148"/>
      <c r="J28" s="148"/>
      <c r="K28" s="148"/>
      <c r="L28" s="148"/>
      <c r="M28" s="116">
        <v>0</v>
      </c>
      <c r="N28" s="117"/>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61"/>
      <c r="AQ28" s="61"/>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row>
    <row r="29" spans="1:259" s="24" customFormat="1" ht="17.25" customHeight="1">
      <c r="A29" s="187" t="s">
        <v>21</v>
      </c>
      <c r="B29" s="188"/>
      <c r="C29" s="188"/>
      <c r="D29" s="188"/>
      <c r="E29" s="188"/>
      <c r="F29" s="188"/>
      <c r="G29" s="188"/>
      <c r="H29" s="188"/>
      <c r="I29" s="188"/>
      <c r="J29" s="188"/>
      <c r="K29" s="188"/>
      <c r="L29" s="188"/>
      <c r="M29" s="188"/>
      <c r="N29" s="189"/>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61"/>
      <c r="AQ29" s="61"/>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row>
    <row r="30" spans="1:259" s="61" customFormat="1" ht="13.8">
      <c r="A30" s="96" t="s">
        <v>82</v>
      </c>
      <c r="B30" s="185"/>
      <c r="C30" s="185"/>
      <c r="D30" s="185"/>
      <c r="E30" s="185"/>
      <c r="F30" s="185"/>
      <c r="G30" s="185"/>
      <c r="H30" s="185"/>
      <c r="I30" s="185"/>
      <c r="J30" s="185"/>
      <c r="K30" s="185"/>
      <c r="L30" s="186"/>
      <c r="M30" s="116">
        <v>0</v>
      </c>
      <c r="N30" s="117"/>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row>
    <row r="31" spans="1:259" s="61" customFormat="1" ht="13.8" hidden="1">
      <c r="A31" s="96" t="s">
        <v>81</v>
      </c>
      <c r="B31" s="97"/>
      <c r="C31" s="97"/>
      <c r="D31" s="97"/>
      <c r="E31" s="97"/>
      <c r="F31" s="97"/>
      <c r="G31" s="97"/>
      <c r="H31" s="97"/>
      <c r="I31" s="97"/>
      <c r="J31" s="97"/>
      <c r="K31" s="97"/>
      <c r="L31" s="98"/>
      <c r="M31" s="105">
        <v>0</v>
      </c>
      <c r="N31" s="106"/>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row>
    <row r="32" spans="1:259" s="61" customFormat="1" ht="30" customHeight="1">
      <c r="A32" s="104" t="s">
        <v>80</v>
      </c>
      <c r="B32" s="97"/>
      <c r="C32" s="97"/>
      <c r="D32" s="97"/>
      <c r="E32" s="97"/>
      <c r="F32" s="97"/>
      <c r="G32" s="97"/>
      <c r="H32" s="97"/>
      <c r="I32" s="97"/>
      <c r="J32" s="97"/>
      <c r="K32" s="97"/>
      <c r="L32" s="98"/>
      <c r="M32" s="105">
        <v>0</v>
      </c>
      <c r="N32" s="106"/>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row>
    <row r="33" spans="1:260" s="61" customFormat="1" ht="13.8">
      <c r="A33" s="96" t="s">
        <v>79</v>
      </c>
      <c r="B33" s="97"/>
      <c r="C33" s="97"/>
      <c r="D33" s="97"/>
      <c r="E33" s="97"/>
      <c r="F33" s="97"/>
      <c r="G33" s="97"/>
      <c r="H33" s="97"/>
      <c r="I33" s="97"/>
      <c r="J33" s="97"/>
      <c r="K33" s="97"/>
      <c r="L33" s="98"/>
      <c r="M33" s="105">
        <v>0</v>
      </c>
      <c r="N33" s="106"/>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c r="IU33" s="75"/>
      <c r="IV33" s="75"/>
      <c r="IW33" s="75"/>
      <c r="IX33" s="75"/>
      <c r="IY33" s="75"/>
    </row>
    <row r="34" spans="1:260" s="61" customFormat="1" ht="13.8" hidden="1">
      <c r="A34" s="96" t="s">
        <v>78</v>
      </c>
      <c r="B34" s="97"/>
      <c r="C34" s="97"/>
      <c r="D34" s="97"/>
      <c r="E34" s="97"/>
      <c r="F34" s="97"/>
      <c r="G34" s="97"/>
      <c r="H34" s="97"/>
      <c r="I34" s="97"/>
      <c r="J34" s="97"/>
      <c r="K34" s="97"/>
      <c r="L34" s="98"/>
      <c r="M34" s="116">
        <v>0</v>
      </c>
      <c r="N34" s="117"/>
      <c r="O34" s="32"/>
      <c r="P34" s="32"/>
      <c r="Q34" s="32"/>
      <c r="R34" s="32"/>
      <c r="S34" s="32"/>
      <c r="U34" s="32"/>
      <c r="V34" s="32"/>
      <c r="W34" s="32"/>
      <c r="X34" s="32"/>
      <c r="Y34" s="32"/>
      <c r="Z34" s="32"/>
      <c r="AA34" s="32"/>
      <c r="AB34" s="32"/>
      <c r="AC34" s="32"/>
      <c r="AD34" s="32"/>
      <c r="AE34" s="32"/>
      <c r="AF34" s="32"/>
      <c r="AG34" s="32"/>
      <c r="AH34" s="32"/>
      <c r="AI34" s="32"/>
      <c r="AJ34" s="32"/>
      <c r="AK34" s="32"/>
      <c r="AL34" s="32"/>
      <c r="AM34" s="32"/>
      <c r="AN34" s="32"/>
      <c r="AO34" s="32"/>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c r="IU34" s="75"/>
      <c r="IV34" s="75"/>
      <c r="IW34" s="75"/>
      <c r="IX34" s="75"/>
      <c r="IY34" s="75"/>
    </row>
    <row r="35" spans="1:260" s="61" customFormat="1" ht="13.8" hidden="1">
      <c r="A35" s="96" t="s">
        <v>77</v>
      </c>
      <c r="B35" s="97"/>
      <c r="C35" s="97"/>
      <c r="D35" s="97"/>
      <c r="E35" s="97"/>
      <c r="F35" s="97"/>
      <c r="G35" s="97"/>
      <c r="H35" s="97"/>
      <c r="I35" s="97"/>
      <c r="J35" s="97"/>
      <c r="K35" s="97"/>
      <c r="L35" s="98"/>
      <c r="M35" s="116">
        <v>0</v>
      </c>
      <c r="N35" s="117"/>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c r="IW35" s="75"/>
      <c r="IX35" s="75"/>
      <c r="IY35" s="75"/>
    </row>
    <row r="36" spans="1:260" s="24" customFormat="1" ht="15" hidden="1" customHeight="1">
      <c r="A36" s="96" t="s">
        <v>76</v>
      </c>
      <c r="B36" s="97"/>
      <c r="C36" s="97"/>
      <c r="D36" s="97"/>
      <c r="E36" s="97"/>
      <c r="F36" s="97"/>
      <c r="G36" s="97"/>
      <c r="H36" s="97"/>
      <c r="I36" s="97"/>
      <c r="J36" s="97"/>
      <c r="K36" s="97"/>
      <c r="L36" s="98"/>
      <c r="M36" s="116">
        <v>0</v>
      </c>
      <c r="N36" s="117"/>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61"/>
      <c r="AQ36" s="61"/>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c r="IL36" s="73"/>
      <c r="IM36" s="73"/>
      <c r="IN36" s="73"/>
      <c r="IO36" s="73"/>
      <c r="IP36" s="73"/>
      <c r="IQ36" s="73"/>
      <c r="IR36" s="73"/>
      <c r="IS36" s="73"/>
      <c r="IT36" s="73"/>
      <c r="IU36" s="73"/>
      <c r="IV36" s="73"/>
      <c r="IW36" s="73"/>
      <c r="IX36" s="73"/>
      <c r="IY36" s="73"/>
    </row>
    <row r="37" spans="1:260" s="24" customFormat="1" ht="19.5" hidden="1" customHeight="1">
      <c r="A37" s="99"/>
      <c r="B37" s="100"/>
      <c r="C37" s="100"/>
      <c r="D37" s="100"/>
      <c r="E37" s="100"/>
      <c r="F37" s="100"/>
      <c r="G37" s="100"/>
      <c r="H37" s="100"/>
      <c r="I37" s="100"/>
      <c r="J37" s="100"/>
      <c r="K37" s="100"/>
      <c r="L37" s="101"/>
      <c r="M37" s="102"/>
      <c r="N37" s="103"/>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61"/>
      <c r="AQ37" s="61"/>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c r="IW37" s="73"/>
      <c r="IX37" s="73"/>
      <c r="IY37" s="73"/>
    </row>
    <row r="38" spans="1:260" s="24" customFormat="1" ht="14.4" thickBot="1">
      <c r="A38" s="64">
        <v>2</v>
      </c>
      <c r="B38" s="61"/>
      <c r="C38" s="61"/>
      <c r="D38" s="61"/>
      <c r="E38" s="61"/>
      <c r="F38" s="61"/>
      <c r="G38" s="61"/>
      <c r="H38" s="61"/>
      <c r="I38" s="61"/>
      <c r="J38" s="61"/>
      <c r="K38" s="61"/>
      <c r="L38" s="61"/>
      <c r="M38" s="61"/>
      <c r="O38" s="63"/>
      <c r="P38" s="63"/>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t="s">
        <v>75</v>
      </c>
      <c r="AP38" s="32"/>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73"/>
      <c r="FI38" s="73"/>
      <c r="FJ38" s="73"/>
      <c r="FK38" s="73"/>
      <c r="FL38" s="73"/>
      <c r="FM38" s="73"/>
      <c r="FN38" s="73"/>
      <c r="FO38" s="73"/>
      <c r="FP38" s="73"/>
      <c r="FQ38" s="73"/>
      <c r="FR38" s="73"/>
      <c r="FS38" s="73"/>
      <c r="FT38" s="73"/>
      <c r="FU38" s="73"/>
      <c r="FV38" s="73"/>
      <c r="FW38" s="73"/>
      <c r="FX38" s="73"/>
      <c r="FY38" s="73"/>
      <c r="FZ38" s="73"/>
      <c r="GA38" s="73"/>
      <c r="GB38" s="73"/>
      <c r="GC38" s="73"/>
      <c r="GD38" s="73"/>
      <c r="GE38" s="73"/>
      <c r="GF38" s="73"/>
      <c r="GG38" s="73"/>
      <c r="GH38" s="73"/>
      <c r="GI38" s="73"/>
      <c r="GJ38" s="73"/>
      <c r="GK38" s="73"/>
      <c r="GL38" s="73"/>
      <c r="GM38" s="73"/>
      <c r="GN38" s="73"/>
      <c r="GO38" s="73"/>
      <c r="GP38" s="73"/>
      <c r="GQ38" s="73"/>
      <c r="GR38" s="73"/>
      <c r="GS38" s="73"/>
      <c r="GT38" s="73"/>
      <c r="GU38" s="73"/>
      <c r="GV38" s="73"/>
      <c r="GW38" s="73"/>
      <c r="GX38" s="73"/>
      <c r="GY38" s="73"/>
      <c r="GZ38" s="73"/>
      <c r="HA38" s="73"/>
      <c r="HB38" s="73"/>
      <c r="HC38" s="73"/>
      <c r="HD38" s="73"/>
      <c r="HE38" s="73"/>
      <c r="HF38" s="73"/>
      <c r="HG38" s="73"/>
      <c r="HH38" s="73"/>
      <c r="HI38" s="73"/>
      <c r="HJ38" s="73"/>
      <c r="HK38" s="73"/>
      <c r="HL38" s="73"/>
      <c r="HM38" s="73"/>
      <c r="HN38" s="73"/>
      <c r="HO38" s="73"/>
      <c r="HP38" s="73"/>
      <c r="HQ38" s="73"/>
      <c r="HR38" s="73"/>
      <c r="HS38" s="73"/>
      <c r="HT38" s="73"/>
      <c r="HU38" s="73"/>
      <c r="HV38" s="73"/>
      <c r="HW38" s="73"/>
      <c r="HX38" s="73"/>
      <c r="HY38" s="73"/>
      <c r="HZ38" s="73"/>
      <c r="IA38" s="73"/>
      <c r="IB38" s="73"/>
      <c r="IC38" s="73"/>
      <c r="ID38" s="73"/>
      <c r="IE38" s="73"/>
      <c r="IF38" s="73"/>
      <c r="IG38" s="73"/>
      <c r="IH38" s="73"/>
      <c r="II38" s="73"/>
      <c r="IJ38" s="73"/>
      <c r="IK38" s="73"/>
      <c r="IL38" s="73"/>
      <c r="IM38" s="73"/>
      <c r="IN38" s="73"/>
      <c r="IO38" s="73"/>
      <c r="IP38" s="73"/>
      <c r="IQ38" s="73"/>
      <c r="IR38" s="73"/>
      <c r="IS38" s="73"/>
      <c r="IT38" s="73"/>
      <c r="IU38" s="73"/>
      <c r="IV38" s="73"/>
      <c r="IW38" s="73"/>
      <c r="IX38" s="73"/>
      <c r="IY38" s="73"/>
      <c r="IZ38" s="73"/>
    </row>
    <row r="39" spans="1:260" s="61" customFormat="1" ht="12.75" customHeight="1" thickBot="1">
      <c r="A39" s="88" t="s">
        <v>22</v>
      </c>
      <c r="B39" s="79" t="s">
        <v>23</v>
      </c>
      <c r="C39" s="80"/>
      <c r="D39" s="80"/>
      <c r="E39" s="80"/>
      <c r="F39" s="80"/>
      <c r="G39" s="81"/>
      <c r="H39" s="79" t="s">
        <v>24</v>
      </c>
      <c r="I39" s="80"/>
      <c r="J39" s="80"/>
      <c r="K39" s="80"/>
      <c r="L39" s="80"/>
      <c r="M39" s="81"/>
      <c r="N39" s="79" t="s">
        <v>25</v>
      </c>
      <c r="O39" s="80"/>
      <c r="P39" s="80"/>
      <c r="Q39" s="80"/>
      <c r="R39" s="80"/>
      <c r="S39" s="81"/>
      <c r="T39" s="79" t="s">
        <v>26</v>
      </c>
      <c r="U39" s="80"/>
      <c r="V39" s="80"/>
      <c r="W39" s="80"/>
      <c r="X39" s="80"/>
      <c r="Y39" s="81"/>
      <c r="Z39" s="79" t="s">
        <v>27</v>
      </c>
      <c r="AA39" s="80"/>
      <c r="AB39" s="80"/>
      <c r="AC39" s="80"/>
      <c r="AD39" s="80"/>
      <c r="AE39" s="81"/>
      <c r="AF39" s="79" t="s">
        <v>28</v>
      </c>
      <c r="AG39" s="80"/>
      <c r="AH39" s="80"/>
      <c r="AI39" s="80"/>
      <c r="AJ39" s="80"/>
      <c r="AK39" s="81"/>
      <c r="AL39" s="79" t="s">
        <v>29</v>
      </c>
      <c r="AM39" s="80"/>
      <c r="AN39" s="80"/>
      <c r="AO39" s="80"/>
      <c r="AP39" s="80"/>
      <c r="AQ39" s="81"/>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c r="IT39" s="75"/>
      <c r="IU39" s="75"/>
      <c r="IV39" s="75"/>
      <c r="IW39" s="75"/>
      <c r="IX39" s="75"/>
      <c r="IY39" s="75"/>
      <c r="IZ39" s="75"/>
    </row>
    <row r="40" spans="1:260" s="24" customFormat="1" ht="83.4" thickBot="1">
      <c r="A40" s="89"/>
      <c r="B40" s="55" t="s">
        <v>30</v>
      </c>
      <c r="C40" s="55" t="s">
        <v>74</v>
      </c>
      <c r="D40" s="54" t="s">
        <v>73</v>
      </c>
      <c r="E40" s="55" t="s">
        <v>31</v>
      </c>
      <c r="F40" s="55" t="s">
        <v>72</v>
      </c>
      <c r="G40" s="54" t="s">
        <v>71</v>
      </c>
      <c r="H40" s="55" t="s">
        <v>30</v>
      </c>
      <c r="I40" s="55" t="s">
        <v>74</v>
      </c>
      <c r="J40" s="54" t="s">
        <v>73</v>
      </c>
      <c r="K40" s="55" t="s">
        <v>31</v>
      </c>
      <c r="L40" s="55" t="s">
        <v>72</v>
      </c>
      <c r="M40" s="54" t="s">
        <v>71</v>
      </c>
      <c r="N40" s="55" t="s">
        <v>30</v>
      </c>
      <c r="O40" s="55" t="s">
        <v>74</v>
      </c>
      <c r="P40" s="54" t="s">
        <v>73</v>
      </c>
      <c r="Q40" s="55" t="s">
        <v>31</v>
      </c>
      <c r="R40" s="55" t="s">
        <v>72</v>
      </c>
      <c r="S40" s="54" t="s">
        <v>71</v>
      </c>
      <c r="T40" s="55" t="s">
        <v>30</v>
      </c>
      <c r="U40" s="55" t="s">
        <v>74</v>
      </c>
      <c r="V40" s="54" t="s">
        <v>73</v>
      </c>
      <c r="W40" s="55" t="s">
        <v>31</v>
      </c>
      <c r="X40" s="55" t="s">
        <v>72</v>
      </c>
      <c r="Y40" s="54" t="s">
        <v>71</v>
      </c>
      <c r="Z40" s="55" t="s">
        <v>30</v>
      </c>
      <c r="AA40" s="55" t="s">
        <v>74</v>
      </c>
      <c r="AB40" s="54" t="s">
        <v>73</v>
      </c>
      <c r="AC40" s="55" t="s">
        <v>31</v>
      </c>
      <c r="AD40" s="55" t="s">
        <v>72</v>
      </c>
      <c r="AE40" s="54" t="s">
        <v>71</v>
      </c>
      <c r="AF40" s="55" t="s">
        <v>30</v>
      </c>
      <c r="AG40" s="55" t="s">
        <v>74</v>
      </c>
      <c r="AH40" s="54" t="s">
        <v>73</v>
      </c>
      <c r="AI40" s="55" t="s">
        <v>31</v>
      </c>
      <c r="AJ40" s="55" t="s">
        <v>72</v>
      </c>
      <c r="AK40" s="54" t="s">
        <v>71</v>
      </c>
      <c r="AL40" s="55" t="s">
        <v>30</v>
      </c>
      <c r="AM40" s="55" t="s">
        <v>74</v>
      </c>
      <c r="AN40" s="54" t="s">
        <v>73</v>
      </c>
      <c r="AO40" s="55" t="s">
        <v>31</v>
      </c>
      <c r="AP40" s="55" t="s">
        <v>72</v>
      </c>
      <c r="AQ40" s="54" t="s">
        <v>71</v>
      </c>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73"/>
      <c r="EQ40" s="73"/>
      <c r="ER40" s="73"/>
      <c r="ES40" s="73"/>
      <c r="ET40" s="73"/>
      <c r="EU40" s="73"/>
      <c r="EV40" s="73"/>
      <c r="EW40" s="73"/>
      <c r="EX40" s="73"/>
      <c r="EY40" s="73"/>
      <c r="EZ40" s="73"/>
      <c r="FA40" s="73"/>
      <c r="FB40" s="73"/>
      <c r="FC40" s="73"/>
      <c r="FD40" s="73"/>
      <c r="FE40" s="73"/>
      <c r="FF40" s="73"/>
      <c r="FG40" s="73"/>
      <c r="FH40" s="73"/>
      <c r="FI40" s="73"/>
      <c r="FJ40" s="73"/>
      <c r="FK40" s="73"/>
      <c r="FL40" s="73"/>
      <c r="FM40" s="73"/>
      <c r="FN40" s="73"/>
      <c r="FO40" s="73"/>
      <c r="FP40" s="73"/>
      <c r="FQ40" s="73"/>
      <c r="FR40" s="73"/>
      <c r="FS40" s="73"/>
      <c r="FT40" s="73"/>
      <c r="FU40" s="73"/>
      <c r="FV40" s="73"/>
      <c r="FW40" s="73"/>
      <c r="FX40" s="73"/>
      <c r="FY40" s="73"/>
      <c r="FZ40" s="73"/>
      <c r="GA40" s="73"/>
      <c r="GB40" s="73"/>
      <c r="GC40" s="73"/>
      <c r="GD40" s="73"/>
      <c r="GE40" s="73"/>
      <c r="GF40" s="73"/>
      <c r="GG40" s="73"/>
      <c r="GH40" s="73"/>
      <c r="GI40" s="73"/>
      <c r="GJ40" s="73"/>
      <c r="GK40" s="73"/>
      <c r="GL40" s="73"/>
      <c r="GM40" s="73"/>
      <c r="GN40" s="73"/>
      <c r="GO40" s="73"/>
      <c r="GP40" s="73"/>
      <c r="GQ40" s="73"/>
      <c r="GR40" s="73"/>
      <c r="GS40" s="73"/>
      <c r="GT40" s="73"/>
      <c r="GU40" s="73"/>
      <c r="GV40" s="73"/>
      <c r="GW40" s="73"/>
      <c r="GX40" s="73"/>
      <c r="GY40" s="73"/>
      <c r="GZ40" s="73"/>
      <c r="HA40" s="73"/>
      <c r="HB40" s="73"/>
      <c r="HC40" s="73"/>
      <c r="HD40" s="73"/>
      <c r="HE40" s="73"/>
      <c r="HF40" s="73"/>
      <c r="HG40" s="73"/>
      <c r="HH40" s="73"/>
      <c r="HI40" s="73"/>
      <c r="HJ40" s="73"/>
      <c r="HK40" s="73"/>
      <c r="HL40" s="73"/>
      <c r="HM40" s="73"/>
      <c r="HN40" s="73"/>
      <c r="HO40" s="73"/>
      <c r="HP40" s="73"/>
      <c r="HQ40" s="73"/>
      <c r="HR40" s="73"/>
      <c r="HS40" s="73"/>
      <c r="HT40" s="73"/>
      <c r="HU40" s="73"/>
      <c r="HV40" s="73"/>
      <c r="HW40" s="73"/>
      <c r="HX40" s="73"/>
      <c r="HY40" s="73"/>
      <c r="HZ40" s="73"/>
      <c r="IA40" s="73"/>
      <c r="IB40" s="73"/>
      <c r="IC40" s="73"/>
      <c r="ID40" s="73"/>
      <c r="IE40" s="73"/>
      <c r="IF40" s="73"/>
      <c r="IG40" s="73"/>
      <c r="IH40" s="73"/>
      <c r="II40" s="73"/>
      <c r="IJ40" s="73"/>
      <c r="IK40" s="73"/>
      <c r="IL40" s="73"/>
      <c r="IM40" s="73"/>
      <c r="IN40" s="73"/>
      <c r="IO40" s="73"/>
      <c r="IP40" s="73"/>
      <c r="IQ40" s="73"/>
      <c r="IR40" s="73"/>
      <c r="IS40" s="73"/>
      <c r="IT40" s="73"/>
      <c r="IU40" s="73"/>
      <c r="IV40" s="73"/>
      <c r="IW40" s="73"/>
      <c r="IX40" s="73"/>
      <c r="IY40" s="73"/>
      <c r="IZ40" s="73"/>
    </row>
    <row r="41" spans="1:260" s="24" customFormat="1" ht="14.4" thickTop="1">
      <c r="A41" s="52" t="s">
        <v>33</v>
      </c>
      <c r="B41" s="50">
        <f>sumkred2</f>
        <v>479999.99699999997</v>
      </c>
      <c r="C41" s="50">
        <f t="shared" ref="C41:C52" si="0">IF(SUBSTITUTE(SUBSTITUTE(LEFT($A41,2),".","")," ","")*1+SUBSTITUTE(SUBSTITUTE(LEFT(B$39,2)," ",""),".","")*12-12&lt;=$M$15,B41*($M$14/12),B41*($M$17/12))</f>
        <v>7939.9999503749996</v>
      </c>
      <c r="D41" s="49">
        <f t="shared" ref="D41:D52" si="1">IF(SUBSTITUTE(SUBSTITUTE(LEFT($A41,2),".","")," ","")*1+SUBSTITUTE(SUBSTITUTE(LEFT(B$39,2)," ",""),".","")*12-12&lt;=$M$15,B41*($M$14/12),B41*($M$19/12))</f>
        <v>0</v>
      </c>
      <c r="E41" s="28">
        <f>IF($A41="1 міс.",$M$32*$M$6+$M$33*B41,0)+$M$23*sumkred2++$M$25*sumkred2+$M$30+$M$34+M31*M6+M35+M27+$M$28+M36</f>
        <v>7199.9999549999993</v>
      </c>
      <c r="F41" s="28">
        <f>IF(data2=2,C41+E41,IF(data2=1,IF(C41&gt;0,C41+E41+sumproplat2,0),IF(B41&gt;sumproplat2*2,sumproplat2,B41+C41+E41)))</f>
        <v>19139.999880374999</v>
      </c>
      <c r="G41" s="49">
        <f t="shared" ref="G41:G52" si="2">IF(data2=2,D41+E41,IF(data2=1,IF(D41&gt;0,D41+E41+sumproplat2,0),IF(B41&gt;sumproplat2*2,sumproplat2,B41+D41+E41)))</f>
        <v>0</v>
      </c>
      <c r="H41" s="51">
        <f>IF(data2=1,IF((B52-sumproplat2)&gt;1,B52-sumproplat2,0),IF(B52-(sumproplat2-C52-E52)&gt;0,B52-(F52-C52-E52),0))</f>
        <v>431999.99730000016</v>
      </c>
      <c r="I41" s="50">
        <f t="shared" ref="I41:I52" si="3">IF(SUBSTITUTE(SUBSTITUTE(LEFT($A41,2),".","")," ","")*1+SUBSTITUTE(SUBSTITUTE(LEFT(H$39,2)," ",""),".","")*12-12&lt;=$M$15,H41*($M$14/12),H41*($M$17/12))</f>
        <v>7145.9999553375028</v>
      </c>
      <c r="J41" s="49">
        <f t="shared" ref="J41:J52" si="4">IF(SUBSTITUTE(SUBSTITUTE(LEFT($A41,2),".","")," ","")*1+SUBSTITUTE(SUBSTITUTE(LEFT(H$39,2)," ",""),".","")*12-12&lt;=$M$15,H41*($M$14/12),H41*($M$19/12))</f>
        <v>0</v>
      </c>
      <c r="K41" s="28">
        <f t="shared" ref="K41:K52" si="5">IF(AND($A41="1 міс.",H41&gt;0),$M$32*$M$6+$M$33*H41,0)+IF(H41-IF(data2=1,IF(I41&gt;0.001,I41+sumproplat2,0),IF(H41&gt;sumproplat2*2,sumproplat2,H41+I41))&lt;0,$M$35,0)+IF(H41&gt;0,$M$28,0)</f>
        <v>0</v>
      </c>
      <c r="L41" s="28">
        <f t="shared" ref="L41:L52" si="6">IF(data2=1,IF(I41&gt;0.001,I41+K41+sumproplat2,0),IF(H41&gt;sumproplat2*2,sumproplat2+K41,H41+I41+K41))</f>
        <v>11145.999930337503</v>
      </c>
      <c r="M41" s="49">
        <f t="shared" ref="M41:M52" si="7">IF(data2=1,IF(J41&gt;0.001,J41+K41+sumproplat2,0),IF(H41&gt;sumproplat2*2,sumproplat2+K41,H41+J41+K41))</f>
        <v>0</v>
      </c>
      <c r="N41" s="51">
        <f>IF(data2=1,IF((H52-sumproplat2)&gt;1,H52-sumproplat2,0),IF(H52-(sumproplat2-I52-K52)&gt;0,H52-(L52-I52-K52),0))</f>
        <v>383999.99760000035</v>
      </c>
      <c r="O41" s="50">
        <f t="shared" ref="O41:O52" si="8">IF(SUBSTITUTE(SUBSTITUTE(LEFT($A41,2),".","")," ","")*1+SUBSTITUTE(SUBSTITUTE(LEFT(N$39,2)," ",""),".","")*12-12&lt;=$M$15,N41*($M$14/12),N41*($M$17/12))</f>
        <v>6351.999960300006</v>
      </c>
      <c r="P41" s="49">
        <f t="shared" ref="P41:P52" si="9">IF(SUBSTITUTE(SUBSTITUTE(LEFT($A41,2),".","")," ","")*1+SUBSTITUTE(SUBSTITUTE(LEFT(N$39,2)," ",""),".","")*12-12&lt;=$M$15,N41*($M$14/12),N41*($M$19/12))</f>
        <v>0</v>
      </c>
      <c r="Q41" s="28">
        <f t="shared" ref="Q41:Q52" si="10">IF(AND($A41="1 міс.",N41&gt;0),$M$32*$M$6+$M$33*N41,0)+IF(N41-IF(data2=1,IF(O41&gt;0.001,O41+sumproplat2,0),IF(N41&gt;sumproplat2*2,sumproplat2,N41+O41))&lt;0,$M$35,0)+IF(N41&gt;0,$M$28,0)</f>
        <v>0</v>
      </c>
      <c r="R41" s="28">
        <f t="shared" ref="R41:R52" si="11">IF(data2=1,IF(O41&gt;0.001,O41+Q41+sumproplat2,0),IF(N41&gt;sumproplat2*2,sumproplat2+Q41,N41+O41+Q41))</f>
        <v>10351.999935300006</v>
      </c>
      <c r="S41" s="49">
        <f t="shared" ref="S41:S52" si="12">IF(data2=1,IF(P41&gt;0.001,P41+Q41+sumproplat2,0),IF(N41&gt;sumproplat2*2,sumproplat2+Q41,N41+P41+Q41))</f>
        <v>0</v>
      </c>
      <c r="T41" s="51">
        <f>IF(data2=1,IF((N52-sumproplat2)&gt;1,N52-sumproplat2,0),IF(N52-(sumproplat2-O52-Q52)&gt;0,N52-(R52-O52-Q52),0))</f>
        <v>335999.99790000054</v>
      </c>
      <c r="U41" s="50">
        <f t="shared" ref="U41:U52" si="13">IF(SUBSTITUTE(SUBSTITUTE(LEFT($A41,2),".","")," ","")*1+SUBSTITUTE(SUBSTITUTE(LEFT(T$39,2)," ",""),".","")*12-12&lt;=$M$15,T41*($M$14/12),T41*($M$17/12))</f>
        <v>5557.9999652625092</v>
      </c>
      <c r="V41" s="49">
        <f t="shared" ref="V41:V52" si="14">IF(SUBSTITUTE(SUBSTITUTE(LEFT($A41,2),".","")," ","")*1+SUBSTITUTE(SUBSTITUTE(LEFT(T$39,2)," ",""),".","")*12-12&lt;=$M$15,T41*($M$14/12),T41*($M$19/12))</f>
        <v>0</v>
      </c>
      <c r="W41" s="28">
        <f t="shared" ref="W41:W52" si="15">IF(AND($A41="1 міс.",T41&gt;0),$M$32*$M$6+$M$33*T41,0)+IF(T41-IF(data2=1,IF(U41&gt;0.001,U41+sumproplat2,0),IF(T41&gt;sumproplat2*2,sumproplat2,T41+U41))&lt;0,$M$35,0)+IF(T41&gt;0,$M$28,0)</f>
        <v>0</v>
      </c>
      <c r="X41" s="28">
        <f t="shared" ref="X41:X52" si="16">IF(data2=1,IF(U41&gt;0.001,U41+W41+sumproplat2,0),IF(T41&gt;sumproplat2*2,sumproplat2+W41,T41+U41+W41))</f>
        <v>9557.999940262509</v>
      </c>
      <c r="Y41" s="49">
        <f t="shared" ref="Y41:Y52" si="17">IF(data2=1,IF(V41&gt;0.001,V41+W41+sumproplat2,0),IF(T41&gt;sumproplat2*2,sumproplat2+W41,T41+V41+W41))</f>
        <v>0</v>
      </c>
      <c r="Z41" s="51">
        <f>IF(data2=1,IF((T52-sumproplat2)&gt;1,T52-sumproplat2,0),IF(T52-(sumproplat2-U52-W52)&gt;0,T52-(X52-U52-W52),0))</f>
        <v>287999.99820000073</v>
      </c>
      <c r="AA41" s="50">
        <f t="shared" ref="AA41:AA52" si="18">IF(SUBSTITUTE(SUBSTITUTE(LEFT($A41,2),".","")," ","")*1+SUBSTITUTE(SUBSTITUTE(LEFT(Z$39,2)," ",""),".","")*12-12&lt;=$M$15,Z41*($M$14/12),Z41*($M$17/12))</f>
        <v>4763.9999702250116</v>
      </c>
      <c r="AB41" s="49">
        <f t="shared" ref="AB41:AB52" si="19">IF(SUBSTITUTE(SUBSTITUTE(LEFT($A41,2),".","")," ","")*1+SUBSTITUTE(SUBSTITUTE(LEFT(Z$39,2)," ",""),".","")*12-12&lt;=$M$15,Z41*($M$14/12),Z41*($M$19/12))</f>
        <v>0</v>
      </c>
      <c r="AC41" s="28">
        <f t="shared" ref="AC41:AC52" si="20">IF(AND($A41="1 міс.",Z41&gt;0),$M$32*$M$6+$M$33*Z41,0)+IF(Z41-IF(data2=1,IF(AA41&gt;0.001,AA41+sumproplat2,0),IF(Z41&gt;sumproplat2*2,sumproplat2,Z41+AA41))&lt;0,$M$35,0)+IF(Z41&gt;0,$M$28,0)</f>
        <v>0</v>
      </c>
      <c r="AD41" s="28">
        <f t="shared" ref="AD41:AD52" si="21">IF(data2=1,IF(AA41&gt;0.001,AA41+AC41+sumproplat2,0),IF(Z41&gt;sumproplat2*2,sumproplat2+AC41,Z41+AA41+AC41))</f>
        <v>8763.9999452250122</v>
      </c>
      <c r="AE41" s="49">
        <f t="shared" ref="AE41:AE52" si="22">IF(data2=1,IF(AB41&gt;0.001,AB41+AC41+sumproplat2,0),IF(Z41&gt;sumproplat2*2,sumproplat2+AC41,Z41+AB41+AC41))</f>
        <v>0</v>
      </c>
      <c r="AF41" s="51">
        <f>IF(data2=1,IF((Z52-sumproplat2)&gt;1,Z52-sumproplat2,0),IF(Z52-(sumproplat2-AA52-AC52)&gt;0,Z52-(AD52-AA52-AC52),0))</f>
        <v>239999.99850000074</v>
      </c>
      <c r="AG41" s="50">
        <f t="shared" ref="AG41:AG52" si="23">IF(SUBSTITUTE(SUBSTITUTE(LEFT($A41,2),".","")," ","")*1+SUBSTITUTE(SUBSTITUTE(LEFT(AF$39,2)," ",""),".","")*12-12&lt;=$M$15,AF41*($M$14/12),AF41*($M$17/12))</f>
        <v>3969.9999751875121</v>
      </c>
      <c r="AH41" s="49">
        <f t="shared" ref="AH41:AH52" si="24">IF(SUBSTITUTE(SUBSTITUTE(LEFT($A41,2),".","")," ","")*1+SUBSTITUTE(SUBSTITUTE(LEFT(AF$39,2)," ",""),".","")*12-12&lt;=$M$15,AF41*($M$14/12),AF41*($M$19/12))</f>
        <v>0</v>
      </c>
      <c r="AI41" s="28">
        <f t="shared" ref="AI41:AI52" si="25">IF(AND($A41="1 міс.",AF41&gt;0),$M$32*$M$6+$M$33*AF41,0)+IF(AF41-IF(data2=1,IF(AG41&gt;0.001,AG41+sumproplat2,0),IF(AF41&gt;sumproplat2*2,sumproplat2,AF41+AG41))&lt;0,$M$35,0)+IF(AF41&gt;0,$M$28,0)</f>
        <v>0</v>
      </c>
      <c r="AJ41" s="28">
        <f t="shared" ref="AJ41:AJ52" si="26">IF(data2=1,IF(AG41&gt;0.001,AG41+AI41+sumproplat2,0),IF(AF41&gt;sumproplat2*2,sumproplat2+AI41,AF41+AG41+AI41))</f>
        <v>7969.9999501875118</v>
      </c>
      <c r="AK41" s="49">
        <f t="shared" ref="AK41:AK52" si="27">IF(data2=1,IF(AH41&gt;0.001,AH41+AI41+sumproplat2,0),IF(AF41&gt;sumproplat2*2,sumproplat2+AI41,AF41+AGH41+AI41))</f>
        <v>0</v>
      </c>
      <c r="AL41" s="51">
        <f>IF(data2=1,IF((AF52-sumproplat2)&gt;1,AF52-sumproplat2,0),IF(AF52-(sumproplat2-AG52-AI52)&gt;0,AF52-(AJ52-AG52-AI52),0))</f>
        <v>191999.99880000058</v>
      </c>
      <c r="AM41" s="50">
        <f t="shared" ref="AM41:AM52" si="28">IF(SUBSTITUTE(SUBSTITUTE(LEFT($A41,2),".","")," ","")*1+SUBSTITUTE(SUBSTITUTE(LEFT(AL$39,2)," ",""),".","")*12-12&lt;=$M$15,AL41*($M$14/12),AL41*($M$17/12))</f>
        <v>3175.9999801500094</v>
      </c>
      <c r="AN41" s="49">
        <f t="shared" ref="AN41:AN52" si="29">IF(SUBSTITUTE(SUBSTITUTE(LEFT($A41,2),".","")," ","")*1+SUBSTITUTE(SUBSTITUTE(LEFT(AL$39,2)," ",""),".","")*12-12&lt;=$M$15,AL41*($M$14/12),AL41*($M$19/12))</f>
        <v>0</v>
      </c>
      <c r="AO41" s="28">
        <f t="shared" ref="AO41:AO52" si="30">IF(AND($A41="1 міс.",AL41&gt;0),$M$32*$M$6+$M$33*AL41,0)+IF(AL41-IF(data2=1,IF(AM41&gt;0.001,AM41+sumproplat2,0),IF(AL41&gt;sumproplat2*2,sumproplat2,AL41+AM41))&lt;0,$M$35,0)+IF(AL41&gt;0,$M$28,0)</f>
        <v>0</v>
      </c>
      <c r="AP41" s="28">
        <f t="shared" ref="AP41:AP52" si="31">IF(data2=1,IF(AM41&gt;0.001,AM41+AO41+sumproplat2,0),IF(AL41&gt;sumproplat2*2,sumproplat2+AO41,AL41+AM41+AO41))</f>
        <v>7175.9999551500096</v>
      </c>
      <c r="AQ41" s="48">
        <f t="shared" ref="AQ41:AQ52" si="32">IF(data2=1,IF(AN41&gt;0.001,AN41+AO41+sumproplat2,0),IF(AL41&gt;sumproplat2*2,sumproplat2+AO41,AL41+AN41+AO41))</f>
        <v>0</v>
      </c>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73"/>
      <c r="EQ41" s="73"/>
      <c r="ER41" s="73"/>
      <c r="ES41" s="73"/>
      <c r="ET41" s="73"/>
      <c r="EU41" s="73"/>
      <c r="EV41" s="73"/>
      <c r="EW41" s="73"/>
      <c r="EX41" s="73"/>
      <c r="EY41" s="73"/>
      <c r="EZ41" s="73"/>
      <c r="FA41" s="73"/>
      <c r="FB41" s="73"/>
      <c r="FC41" s="73"/>
      <c r="FD41" s="73"/>
      <c r="FE41" s="73"/>
      <c r="FF41" s="73"/>
      <c r="FG41" s="73"/>
      <c r="FH41" s="73"/>
      <c r="FI41" s="73"/>
      <c r="FJ41" s="73"/>
      <c r="FK41" s="73"/>
      <c r="FL41" s="73"/>
      <c r="FM41" s="73"/>
      <c r="FN41" s="73"/>
      <c r="FO41" s="73"/>
      <c r="FP41" s="73"/>
      <c r="FQ41" s="73"/>
      <c r="FR41" s="73"/>
      <c r="FS41" s="73"/>
      <c r="FT41" s="73"/>
      <c r="FU41" s="73"/>
      <c r="FV41" s="73"/>
      <c r="FW41" s="73"/>
      <c r="FX41" s="73"/>
      <c r="FY41" s="73"/>
      <c r="FZ41" s="73"/>
      <c r="GA41" s="73"/>
      <c r="GB41" s="73"/>
      <c r="GC41" s="73"/>
      <c r="GD41" s="73"/>
      <c r="GE41" s="73"/>
      <c r="GF41" s="73"/>
      <c r="GG41" s="73"/>
      <c r="GH41" s="73"/>
      <c r="GI41" s="73"/>
      <c r="GJ41" s="73"/>
      <c r="GK41" s="73"/>
      <c r="GL41" s="73"/>
      <c r="GM41" s="73"/>
      <c r="GN41" s="73"/>
      <c r="GO41" s="73"/>
      <c r="GP41" s="73"/>
      <c r="GQ41" s="73"/>
      <c r="GR41" s="73"/>
      <c r="GS41" s="73"/>
      <c r="GT41" s="73"/>
      <c r="GU41" s="73"/>
      <c r="GV41" s="73"/>
      <c r="GW41" s="73"/>
      <c r="GX41" s="73"/>
      <c r="GY41" s="73"/>
      <c r="GZ41" s="73"/>
      <c r="HA41" s="73"/>
      <c r="HB41" s="73"/>
      <c r="HC41" s="73"/>
      <c r="HD41" s="73"/>
      <c r="HE41" s="73"/>
      <c r="HF41" s="73"/>
      <c r="HG41" s="73"/>
      <c r="HH41" s="73"/>
      <c r="HI41" s="73"/>
      <c r="HJ41" s="73"/>
      <c r="HK41" s="73"/>
      <c r="HL41" s="73"/>
      <c r="HM41" s="73"/>
      <c r="HN41" s="73"/>
      <c r="HO41" s="73"/>
      <c r="HP41" s="73"/>
      <c r="HQ41" s="73"/>
      <c r="HR41" s="73"/>
      <c r="HS41" s="73"/>
      <c r="HT41" s="73"/>
      <c r="HU41" s="73"/>
      <c r="HV41" s="73"/>
      <c r="HW41" s="73"/>
      <c r="HX41" s="73"/>
      <c r="HY41" s="73"/>
      <c r="HZ41" s="73"/>
      <c r="IA41" s="73"/>
      <c r="IB41" s="73"/>
      <c r="IC41" s="73"/>
      <c r="ID41" s="73"/>
      <c r="IE41" s="73"/>
      <c r="IF41" s="73"/>
      <c r="IG41" s="73"/>
      <c r="IH41" s="73"/>
      <c r="II41" s="73"/>
      <c r="IJ41" s="73"/>
      <c r="IK41" s="73"/>
      <c r="IL41" s="73"/>
      <c r="IM41" s="73"/>
      <c r="IN41" s="73"/>
      <c r="IO41" s="73"/>
      <c r="IP41" s="73"/>
      <c r="IQ41" s="73"/>
      <c r="IR41" s="73"/>
      <c r="IS41" s="73"/>
      <c r="IT41" s="73"/>
      <c r="IU41" s="73"/>
      <c r="IV41" s="73"/>
      <c r="IW41" s="73"/>
      <c r="IX41" s="73"/>
      <c r="IY41" s="73"/>
      <c r="IZ41" s="73"/>
    </row>
    <row r="42" spans="1:260" s="24" customFormat="1" ht="13.8">
      <c r="A42" s="52" t="s">
        <v>34</v>
      </c>
      <c r="B42" s="51">
        <f t="shared" ref="B42:B52" si="33">IF(data2=1,IF((B41-sumproplat2)&gt;1,B41-sumproplat2,0),IF(B41-(sumproplat2-C41-E41)&gt;0,B41-(F41-C41-E41),0))</f>
        <v>475999.99702499999</v>
      </c>
      <c r="C42" s="50">
        <f t="shared" si="0"/>
        <v>7873.8332841218744</v>
      </c>
      <c r="D42" s="49">
        <f t="shared" si="1"/>
        <v>0</v>
      </c>
      <c r="E42" s="28">
        <f t="shared" ref="E42:E52" si="34">IF($A42="1 міс.",$M$32*$M$6+$M$33*B42,0)+IF(B42-IF(data2=1,IF(C42&gt;0.001,C42+sumproplat2,0),IF(B42&gt;sumproplat2*2,sumproplat2,B42+C42))&lt;0,$M$35,0)+$M$28</f>
        <v>0</v>
      </c>
      <c r="F42" s="28">
        <f t="shared" ref="F42:F52" si="35">IF(data2=1,IF(C42&gt;0.001,C42+E42+sumproplat2,0),IF(B42&gt;sumproplat2*2,sumproplat2+E42,B42+C42+E42))</f>
        <v>11873.833259121875</v>
      </c>
      <c r="G42" s="49">
        <f t="shared" si="2"/>
        <v>0</v>
      </c>
      <c r="H42" s="51">
        <f t="shared" ref="H42:H52" si="36">IF(data2=1,IF((H41-sumproplat2)&gt;1,H41-sumproplat2,0),IF(H41-(sumproplat2-I41-K41)&gt;0,H41-(L41-I41-K41),0))</f>
        <v>427999.99732500018</v>
      </c>
      <c r="I42" s="50">
        <f t="shared" si="3"/>
        <v>7079.8332890843776</v>
      </c>
      <c r="J42" s="49">
        <f t="shared" si="4"/>
        <v>0</v>
      </c>
      <c r="K42" s="28">
        <f t="shared" si="5"/>
        <v>0</v>
      </c>
      <c r="L42" s="28">
        <f t="shared" si="6"/>
        <v>11079.833264084376</v>
      </c>
      <c r="M42" s="49">
        <f t="shared" si="7"/>
        <v>0</v>
      </c>
      <c r="N42" s="51">
        <f t="shared" ref="N42:N52" si="37">IF(data2=1,IF((N41-sumproplat2)&gt;1,N41-sumproplat2,0),IF(N41-(sumproplat2-O41-Q41)&gt;0,N41-(R41-O41-Q41),0))</f>
        <v>379999.99762500037</v>
      </c>
      <c r="O42" s="50">
        <f t="shared" si="8"/>
        <v>6285.8332940468808</v>
      </c>
      <c r="P42" s="49">
        <f t="shared" si="9"/>
        <v>0</v>
      </c>
      <c r="Q42" s="28">
        <f t="shared" si="10"/>
        <v>0</v>
      </c>
      <c r="R42" s="28">
        <f t="shared" si="11"/>
        <v>10285.833269046881</v>
      </c>
      <c r="S42" s="49">
        <f t="shared" si="12"/>
        <v>0</v>
      </c>
      <c r="T42" s="51">
        <f t="shared" ref="T42:T52" si="38">IF(data2=1,IF((T41-sumproplat2)&gt;1,T41-sumproplat2,0),IF(T41-(sumproplat2-U41-W41)&gt;0,T41-(X41-U41-W41),0))</f>
        <v>331999.99792500056</v>
      </c>
      <c r="U42" s="50">
        <f t="shared" si="13"/>
        <v>5491.8332990093841</v>
      </c>
      <c r="V42" s="49">
        <f t="shared" si="14"/>
        <v>0</v>
      </c>
      <c r="W42" s="28">
        <f t="shared" si="15"/>
        <v>0</v>
      </c>
      <c r="X42" s="28">
        <f t="shared" si="16"/>
        <v>9491.8332740093829</v>
      </c>
      <c r="Y42" s="49">
        <f t="shared" si="17"/>
        <v>0</v>
      </c>
      <c r="Z42" s="51">
        <f t="shared" ref="Z42:Z52" si="39">IF(data2=1,IF((Z41-sumproplat2)&gt;1,Z41-sumproplat2,0),IF(Z41-(sumproplat2-AA41-AC41)&gt;0,Z41-(AD41-AA41-AC41),0))</f>
        <v>283999.99822500075</v>
      </c>
      <c r="AA42" s="50">
        <f t="shared" si="18"/>
        <v>4697.8333039718873</v>
      </c>
      <c r="AB42" s="49">
        <f t="shared" si="19"/>
        <v>0</v>
      </c>
      <c r="AC42" s="28">
        <f t="shared" si="20"/>
        <v>0</v>
      </c>
      <c r="AD42" s="28">
        <f t="shared" si="21"/>
        <v>8697.8332789718879</v>
      </c>
      <c r="AE42" s="49">
        <f t="shared" si="22"/>
        <v>0</v>
      </c>
      <c r="AF42" s="51">
        <f t="shared" ref="AF42:AF52" si="40">IF(data2=1,IF((AF41-sumproplat2)&gt;1,AF41-sumproplat2,0),IF(AF41-(sumproplat2-AG41-AI41)&gt;0,AF41-(AJ41-AG41-AI41),0))</f>
        <v>235999.99852500073</v>
      </c>
      <c r="AG42" s="50">
        <f t="shared" si="23"/>
        <v>3903.8333089343869</v>
      </c>
      <c r="AH42" s="49">
        <f t="shared" si="24"/>
        <v>0</v>
      </c>
      <c r="AI42" s="28">
        <f t="shared" si="25"/>
        <v>0</v>
      </c>
      <c r="AJ42" s="28">
        <f t="shared" si="26"/>
        <v>7903.8332839343866</v>
      </c>
      <c r="AK42" s="49">
        <f t="shared" si="27"/>
        <v>0</v>
      </c>
      <c r="AL42" s="51">
        <f t="shared" ref="AL42:AL52" si="41">IF(data2=1,IF((AL41-sumproplat2)&gt;1,AL41-sumproplat2,0),IF(AL41-(sumproplat2-AM41-AO41)&gt;0,AL41-(AP41-AM41-AO41),0))</f>
        <v>187999.99882500057</v>
      </c>
      <c r="AM42" s="50">
        <f t="shared" si="28"/>
        <v>3109.8333138968842</v>
      </c>
      <c r="AN42" s="49">
        <f t="shared" si="29"/>
        <v>0</v>
      </c>
      <c r="AO42" s="28">
        <f t="shared" si="30"/>
        <v>0</v>
      </c>
      <c r="AP42" s="28">
        <f t="shared" si="31"/>
        <v>7109.8332888968835</v>
      </c>
      <c r="AQ42" s="48">
        <f t="shared" si="32"/>
        <v>0</v>
      </c>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s="73"/>
      <c r="FH42" s="73"/>
      <c r="FI42" s="73"/>
      <c r="FJ42" s="73"/>
      <c r="FK42" s="73"/>
      <c r="FL42" s="73"/>
      <c r="FM42" s="73"/>
      <c r="FN42" s="73"/>
      <c r="FO42" s="73"/>
      <c r="FP42" s="73"/>
      <c r="FQ42" s="73"/>
      <c r="FR42" s="73"/>
      <c r="FS42" s="73"/>
      <c r="FT42" s="73"/>
      <c r="FU42" s="73"/>
      <c r="FV42" s="73"/>
      <c r="FW42" s="73"/>
      <c r="FX42" s="73"/>
      <c r="FY42" s="73"/>
      <c r="FZ42" s="73"/>
      <c r="GA42" s="73"/>
      <c r="GB42" s="73"/>
      <c r="GC42" s="73"/>
      <c r="GD42" s="73"/>
      <c r="GE42" s="73"/>
      <c r="GF42" s="73"/>
      <c r="GG42" s="73"/>
      <c r="GH42" s="73"/>
      <c r="GI42" s="73"/>
      <c r="GJ42" s="73"/>
      <c r="GK42" s="73"/>
      <c r="GL42" s="73"/>
      <c r="GM42" s="73"/>
      <c r="GN42" s="73"/>
      <c r="GO42" s="73"/>
      <c r="GP42" s="73"/>
      <c r="GQ42" s="73"/>
      <c r="GR42" s="73"/>
      <c r="GS42" s="73"/>
      <c r="GT42" s="73"/>
      <c r="GU42" s="73"/>
      <c r="GV42" s="73"/>
      <c r="GW42" s="73"/>
      <c r="GX42" s="73"/>
      <c r="GY42" s="73"/>
      <c r="GZ42" s="73"/>
      <c r="HA42" s="73"/>
      <c r="HB42" s="73"/>
      <c r="HC42" s="73"/>
      <c r="HD42" s="73"/>
      <c r="HE42" s="73"/>
      <c r="HF42" s="73"/>
      <c r="HG42" s="73"/>
      <c r="HH42" s="73"/>
      <c r="HI42" s="73"/>
      <c r="HJ42" s="73"/>
      <c r="HK42" s="73"/>
      <c r="HL42" s="73"/>
      <c r="HM42" s="73"/>
      <c r="HN42" s="73"/>
      <c r="HO42" s="73"/>
      <c r="HP42" s="73"/>
      <c r="HQ42" s="73"/>
      <c r="HR42" s="73"/>
      <c r="HS42" s="73"/>
      <c r="HT42" s="73"/>
      <c r="HU42" s="73"/>
      <c r="HV42" s="73"/>
      <c r="HW42" s="73"/>
      <c r="HX42" s="73"/>
      <c r="HY42" s="73"/>
      <c r="HZ42" s="73"/>
      <c r="IA42" s="73"/>
      <c r="IB42" s="73"/>
      <c r="IC42" s="73"/>
      <c r="ID42" s="73"/>
      <c r="IE42" s="73"/>
      <c r="IF42" s="73"/>
      <c r="IG42" s="73"/>
      <c r="IH42" s="73"/>
      <c r="II42" s="73"/>
      <c r="IJ42" s="73"/>
      <c r="IK42" s="73"/>
      <c r="IL42" s="73"/>
      <c r="IM42" s="73"/>
      <c r="IN42" s="73"/>
      <c r="IO42" s="73"/>
      <c r="IP42" s="73"/>
      <c r="IQ42" s="73"/>
      <c r="IR42" s="73"/>
      <c r="IS42" s="73"/>
      <c r="IT42" s="73"/>
      <c r="IU42" s="73"/>
      <c r="IV42" s="73"/>
      <c r="IW42" s="73"/>
      <c r="IX42" s="73"/>
      <c r="IY42" s="73"/>
      <c r="IZ42" s="73"/>
    </row>
    <row r="43" spans="1:260" s="24" customFormat="1" ht="13.8">
      <c r="A43" s="52" t="s">
        <v>35</v>
      </c>
      <c r="B43" s="51">
        <f t="shared" si="33"/>
        <v>471999.99705000001</v>
      </c>
      <c r="C43" s="50">
        <f t="shared" si="0"/>
        <v>7807.6666178687501</v>
      </c>
      <c r="D43" s="49">
        <f t="shared" si="1"/>
        <v>0</v>
      </c>
      <c r="E43" s="28">
        <f t="shared" si="34"/>
        <v>0</v>
      </c>
      <c r="F43" s="28">
        <f t="shared" si="35"/>
        <v>11807.666592868751</v>
      </c>
      <c r="G43" s="49">
        <f t="shared" si="2"/>
        <v>0</v>
      </c>
      <c r="H43" s="51">
        <f t="shared" si="36"/>
        <v>423999.99735000019</v>
      </c>
      <c r="I43" s="50">
        <f t="shared" si="3"/>
        <v>7013.6666228312533</v>
      </c>
      <c r="J43" s="49">
        <f t="shared" si="4"/>
        <v>0</v>
      </c>
      <c r="K43" s="28">
        <f t="shared" si="5"/>
        <v>0</v>
      </c>
      <c r="L43" s="28">
        <f t="shared" si="6"/>
        <v>11013.666597831252</v>
      </c>
      <c r="M43" s="49">
        <f t="shared" si="7"/>
        <v>0</v>
      </c>
      <c r="N43" s="51">
        <f t="shared" si="37"/>
        <v>375999.99765000038</v>
      </c>
      <c r="O43" s="50">
        <f t="shared" si="8"/>
        <v>6219.6666277937566</v>
      </c>
      <c r="P43" s="49">
        <f t="shared" si="9"/>
        <v>0</v>
      </c>
      <c r="Q43" s="28">
        <f t="shared" si="10"/>
        <v>0</v>
      </c>
      <c r="R43" s="28">
        <f t="shared" si="11"/>
        <v>10219.666602793757</v>
      </c>
      <c r="S43" s="49">
        <f t="shared" si="12"/>
        <v>0</v>
      </c>
      <c r="T43" s="51">
        <f t="shared" si="38"/>
        <v>327999.99795000057</v>
      </c>
      <c r="U43" s="50">
        <f t="shared" si="13"/>
        <v>5425.6666327562598</v>
      </c>
      <c r="V43" s="49">
        <f t="shared" si="14"/>
        <v>0</v>
      </c>
      <c r="W43" s="28">
        <f t="shared" si="15"/>
        <v>0</v>
      </c>
      <c r="X43" s="28">
        <f t="shared" si="16"/>
        <v>9425.6666077562586</v>
      </c>
      <c r="Y43" s="49">
        <f t="shared" si="17"/>
        <v>0</v>
      </c>
      <c r="Z43" s="51">
        <f t="shared" si="39"/>
        <v>279999.99825000076</v>
      </c>
      <c r="AA43" s="50">
        <f t="shared" si="18"/>
        <v>4631.6666377187621</v>
      </c>
      <c r="AB43" s="49">
        <f t="shared" si="19"/>
        <v>0</v>
      </c>
      <c r="AC43" s="28">
        <f t="shared" si="20"/>
        <v>0</v>
      </c>
      <c r="AD43" s="28">
        <f t="shared" si="21"/>
        <v>8631.6666127187618</v>
      </c>
      <c r="AE43" s="49">
        <f t="shared" si="22"/>
        <v>0</v>
      </c>
      <c r="AF43" s="51">
        <f t="shared" si="40"/>
        <v>231999.99855000072</v>
      </c>
      <c r="AG43" s="50">
        <f t="shared" si="23"/>
        <v>3837.6666426812617</v>
      </c>
      <c r="AH43" s="49">
        <f t="shared" si="24"/>
        <v>0</v>
      </c>
      <c r="AI43" s="28">
        <f t="shared" si="25"/>
        <v>0</v>
      </c>
      <c r="AJ43" s="28">
        <f t="shared" si="26"/>
        <v>7837.6666176812614</v>
      </c>
      <c r="AK43" s="49">
        <f t="shared" si="27"/>
        <v>0</v>
      </c>
      <c r="AL43" s="51">
        <f t="shared" si="41"/>
        <v>183999.99885000056</v>
      </c>
      <c r="AM43" s="50">
        <f t="shared" si="28"/>
        <v>3043.666647643759</v>
      </c>
      <c r="AN43" s="49">
        <f t="shared" si="29"/>
        <v>0</v>
      </c>
      <c r="AO43" s="28">
        <f t="shared" si="30"/>
        <v>0</v>
      </c>
      <c r="AP43" s="28">
        <f t="shared" si="31"/>
        <v>7043.6666226437592</v>
      </c>
      <c r="AQ43" s="48">
        <f t="shared" si="32"/>
        <v>0</v>
      </c>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73"/>
      <c r="EQ43" s="73"/>
      <c r="ER43" s="73"/>
      <c r="ES43" s="73"/>
      <c r="ET43" s="73"/>
      <c r="EU43" s="73"/>
      <c r="EV43" s="73"/>
      <c r="EW43" s="73"/>
      <c r="EX43" s="73"/>
      <c r="EY43" s="73"/>
      <c r="EZ43" s="73"/>
      <c r="FA43" s="73"/>
      <c r="FB43" s="73"/>
      <c r="FC43" s="73"/>
      <c r="FD43" s="73"/>
      <c r="FE43" s="73"/>
      <c r="FF43" s="73"/>
      <c r="FG43" s="73"/>
      <c r="FH43" s="73"/>
      <c r="FI43" s="73"/>
      <c r="FJ43" s="73"/>
      <c r="FK43" s="73"/>
      <c r="FL43" s="73"/>
      <c r="FM43" s="73"/>
      <c r="FN43" s="73"/>
      <c r="FO43" s="73"/>
      <c r="FP43" s="73"/>
      <c r="FQ43" s="73"/>
      <c r="FR43" s="73"/>
      <c r="FS43" s="73"/>
      <c r="FT43" s="73"/>
      <c r="FU43" s="73"/>
      <c r="FV43" s="73"/>
      <c r="FW43" s="73"/>
      <c r="FX43" s="73"/>
      <c r="FY43" s="73"/>
      <c r="FZ43" s="73"/>
      <c r="GA43" s="73"/>
      <c r="GB43" s="73"/>
      <c r="GC43" s="73"/>
      <c r="GD43" s="73"/>
      <c r="GE43" s="73"/>
      <c r="GF43" s="73"/>
      <c r="GG43" s="73"/>
      <c r="GH43" s="73"/>
      <c r="GI43" s="73"/>
      <c r="GJ43" s="73"/>
      <c r="GK43" s="73"/>
      <c r="GL43" s="73"/>
      <c r="GM43" s="73"/>
      <c r="GN43" s="73"/>
      <c r="GO43" s="73"/>
      <c r="GP43" s="73"/>
      <c r="GQ43" s="73"/>
      <c r="GR43" s="73"/>
      <c r="GS43" s="73"/>
      <c r="GT43" s="73"/>
      <c r="GU43" s="73"/>
      <c r="GV43" s="73"/>
      <c r="GW43" s="73"/>
      <c r="GX43" s="73"/>
      <c r="GY43" s="73"/>
      <c r="GZ43" s="73"/>
      <c r="HA43" s="73"/>
      <c r="HB43" s="73"/>
      <c r="HC43" s="73"/>
      <c r="HD43" s="73"/>
      <c r="HE43" s="73"/>
      <c r="HF43" s="73"/>
      <c r="HG43" s="73"/>
      <c r="HH43" s="73"/>
      <c r="HI43" s="73"/>
      <c r="HJ43" s="73"/>
      <c r="HK43" s="73"/>
      <c r="HL43" s="73"/>
      <c r="HM43" s="73"/>
      <c r="HN43" s="73"/>
      <c r="HO43" s="73"/>
      <c r="HP43" s="73"/>
      <c r="HQ43" s="73"/>
      <c r="HR43" s="73"/>
      <c r="HS43" s="73"/>
      <c r="HT43" s="73"/>
      <c r="HU43" s="73"/>
      <c r="HV43" s="73"/>
      <c r="HW43" s="73"/>
      <c r="HX43" s="73"/>
      <c r="HY43" s="73"/>
      <c r="HZ43" s="73"/>
      <c r="IA43" s="73"/>
      <c r="IB43" s="73"/>
      <c r="IC43" s="73"/>
      <c r="ID43" s="73"/>
      <c r="IE43" s="73"/>
      <c r="IF43" s="73"/>
      <c r="IG43" s="73"/>
      <c r="IH43" s="73"/>
      <c r="II43" s="73"/>
      <c r="IJ43" s="73"/>
      <c r="IK43" s="73"/>
      <c r="IL43" s="73"/>
      <c r="IM43" s="73"/>
      <c r="IN43" s="73"/>
      <c r="IO43" s="73"/>
      <c r="IP43" s="73"/>
      <c r="IQ43" s="73"/>
      <c r="IR43" s="73"/>
      <c r="IS43" s="73"/>
      <c r="IT43" s="73"/>
      <c r="IU43" s="73"/>
      <c r="IV43" s="73"/>
      <c r="IW43" s="73"/>
      <c r="IX43" s="73"/>
      <c r="IY43" s="73"/>
      <c r="IZ43" s="73"/>
    </row>
    <row r="44" spans="1:260" s="24" customFormat="1" ht="13.8">
      <c r="A44" s="52" t="s">
        <v>36</v>
      </c>
      <c r="B44" s="51">
        <f t="shared" si="33"/>
        <v>467999.99707500002</v>
      </c>
      <c r="C44" s="50">
        <f t="shared" si="0"/>
        <v>7741.4999516156249</v>
      </c>
      <c r="D44" s="49">
        <f t="shared" si="1"/>
        <v>0</v>
      </c>
      <c r="E44" s="28">
        <f t="shared" si="34"/>
        <v>0</v>
      </c>
      <c r="F44" s="28">
        <f t="shared" si="35"/>
        <v>11741.499926615625</v>
      </c>
      <c r="G44" s="49">
        <f t="shared" si="2"/>
        <v>0</v>
      </c>
      <c r="H44" s="51">
        <f t="shared" si="36"/>
        <v>419999.99737500021</v>
      </c>
      <c r="I44" s="50">
        <f t="shared" si="3"/>
        <v>6947.4999565781281</v>
      </c>
      <c r="J44" s="49">
        <f t="shared" si="4"/>
        <v>0</v>
      </c>
      <c r="K44" s="28">
        <f t="shared" si="5"/>
        <v>0</v>
      </c>
      <c r="L44" s="28">
        <f t="shared" si="6"/>
        <v>10947.499931578128</v>
      </c>
      <c r="M44" s="49">
        <f t="shared" si="7"/>
        <v>0</v>
      </c>
      <c r="N44" s="51">
        <f t="shared" si="37"/>
        <v>371999.9976750004</v>
      </c>
      <c r="O44" s="50">
        <f t="shared" si="8"/>
        <v>6153.4999615406314</v>
      </c>
      <c r="P44" s="49">
        <f t="shared" si="9"/>
        <v>0</v>
      </c>
      <c r="Q44" s="28">
        <f t="shared" si="10"/>
        <v>0</v>
      </c>
      <c r="R44" s="28">
        <f t="shared" si="11"/>
        <v>10153.499936540631</v>
      </c>
      <c r="S44" s="49">
        <f t="shared" si="12"/>
        <v>0</v>
      </c>
      <c r="T44" s="51">
        <f t="shared" si="38"/>
        <v>323999.99797500059</v>
      </c>
      <c r="U44" s="50">
        <f t="shared" si="13"/>
        <v>5359.4999665031346</v>
      </c>
      <c r="V44" s="49">
        <f t="shared" si="14"/>
        <v>0</v>
      </c>
      <c r="W44" s="28">
        <f t="shared" si="15"/>
        <v>0</v>
      </c>
      <c r="X44" s="28">
        <f t="shared" si="16"/>
        <v>9359.4999415031343</v>
      </c>
      <c r="Y44" s="49">
        <f t="shared" si="17"/>
        <v>0</v>
      </c>
      <c r="Z44" s="51">
        <f t="shared" si="39"/>
        <v>275999.99827500078</v>
      </c>
      <c r="AA44" s="50">
        <f t="shared" si="18"/>
        <v>4565.4999714656378</v>
      </c>
      <c r="AB44" s="49">
        <f t="shared" si="19"/>
        <v>0</v>
      </c>
      <c r="AC44" s="28">
        <f t="shared" si="20"/>
        <v>0</v>
      </c>
      <c r="AD44" s="28">
        <f t="shared" si="21"/>
        <v>8565.4999464656375</v>
      </c>
      <c r="AE44" s="49">
        <f t="shared" si="22"/>
        <v>0</v>
      </c>
      <c r="AF44" s="51">
        <f t="shared" si="40"/>
        <v>227999.9985750007</v>
      </c>
      <c r="AG44" s="50">
        <f t="shared" si="23"/>
        <v>3771.4999764281365</v>
      </c>
      <c r="AH44" s="49">
        <f t="shared" si="24"/>
        <v>0</v>
      </c>
      <c r="AI44" s="28">
        <f t="shared" si="25"/>
        <v>0</v>
      </c>
      <c r="AJ44" s="28">
        <f t="shared" si="26"/>
        <v>7771.4999514281362</v>
      </c>
      <c r="AK44" s="49">
        <f t="shared" si="27"/>
        <v>0</v>
      </c>
      <c r="AL44" s="51">
        <f t="shared" si="41"/>
        <v>179999.99887500054</v>
      </c>
      <c r="AM44" s="50">
        <f t="shared" si="28"/>
        <v>2977.4999813906338</v>
      </c>
      <c r="AN44" s="49">
        <f t="shared" si="29"/>
        <v>0</v>
      </c>
      <c r="AO44" s="28">
        <f t="shared" si="30"/>
        <v>0</v>
      </c>
      <c r="AP44" s="28">
        <f t="shared" si="31"/>
        <v>6977.4999563906331</v>
      </c>
      <c r="AQ44" s="48">
        <f t="shared" si="32"/>
        <v>0</v>
      </c>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73"/>
      <c r="EQ44" s="73"/>
      <c r="ER44" s="73"/>
      <c r="ES44" s="73"/>
      <c r="ET44" s="73"/>
      <c r="EU44" s="73"/>
      <c r="EV44" s="73"/>
      <c r="EW44" s="73"/>
      <c r="EX44" s="73"/>
      <c r="EY44" s="73"/>
      <c r="EZ44" s="73"/>
      <c r="FA44" s="73"/>
      <c r="FB44" s="73"/>
      <c r="FC44" s="73"/>
      <c r="FD44" s="73"/>
      <c r="FE44" s="73"/>
      <c r="FF44" s="73"/>
      <c r="FG44" s="73"/>
      <c r="FH44" s="73"/>
      <c r="FI44" s="73"/>
      <c r="FJ44" s="73"/>
      <c r="FK44" s="73"/>
      <c r="FL44" s="73"/>
      <c r="FM44" s="73"/>
      <c r="FN44" s="73"/>
      <c r="FO44" s="73"/>
      <c r="FP44" s="73"/>
      <c r="FQ44" s="73"/>
      <c r="FR44" s="73"/>
      <c r="FS44" s="73"/>
      <c r="FT44" s="73"/>
      <c r="FU44" s="73"/>
      <c r="FV44" s="73"/>
      <c r="FW44" s="73"/>
      <c r="FX44" s="73"/>
      <c r="FY44" s="73"/>
      <c r="FZ44" s="73"/>
      <c r="GA44" s="73"/>
      <c r="GB44" s="73"/>
      <c r="GC44" s="73"/>
      <c r="GD44" s="73"/>
      <c r="GE44" s="73"/>
      <c r="GF44" s="73"/>
      <c r="GG44" s="73"/>
      <c r="GH44" s="73"/>
      <c r="GI44" s="73"/>
      <c r="GJ44" s="73"/>
      <c r="GK44" s="73"/>
      <c r="GL44" s="73"/>
      <c r="GM44" s="73"/>
      <c r="GN44" s="73"/>
      <c r="GO44" s="73"/>
      <c r="GP44" s="73"/>
      <c r="GQ44" s="73"/>
      <c r="GR44" s="73"/>
      <c r="GS44" s="73"/>
      <c r="GT44" s="73"/>
      <c r="GU44" s="73"/>
      <c r="GV44" s="73"/>
      <c r="GW44" s="73"/>
      <c r="GX44" s="73"/>
      <c r="GY44" s="73"/>
      <c r="GZ44" s="73"/>
      <c r="HA44" s="73"/>
      <c r="HB44" s="73"/>
      <c r="HC44" s="73"/>
      <c r="HD44" s="73"/>
      <c r="HE44" s="73"/>
      <c r="HF44" s="73"/>
      <c r="HG44" s="73"/>
      <c r="HH44" s="73"/>
      <c r="HI44" s="73"/>
      <c r="HJ44" s="73"/>
      <c r="HK44" s="73"/>
      <c r="HL44" s="73"/>
      <c r="HM44" s="73"/>
      <c r="HN44" s="73"/>
      <c r="HO44" s="73"/>
      <c r="HP44" s="73"/>
      <c r="HQ44" s="73"/>
      <c r="HR44" s="73"/>
      <c r="HS44" s="73"/>
      <c r="HT44" s="73"/>
      <c r="HU44" s="73"/>
      <c r="HV44" s="73"/>
      <c r="HW44" s="73"/>
      <c r="HX44" s="73"/>
      <c r="HY44" s="73"/>
      <c r="HZ44" s="73"/>
      <c r="IA44" s="73"/>
      <c r="IB44" s="73"/>
      <c r="IC44" s="73"/>
      <c r="ID44" s="73"/>
      <c r="IE44" s="73"/>
      <c r="IF44" s="73"/>
      <c r="IG44" s="73"/>
      <c r="IH44" s="73"/>
      <c r="II44" s="73"/>
      <c r="IJ44" s="73"/>
      <c r="IK44" s="73"/>
      <c r="IL44" s="73"/>
      <c r="IM44" s="73"/>
      <c r="IN44" s="73"/>
      <c r="IO44" s="73"/>
      <c r="IP44" s="73"/>
      <c r="IQ44" s="73"/>
      <c r="IR44" s="73"/>
      <c r="IS44" s="73"/>
      <c r="IT44" s="73"/>
      <c r="IU44" s="73"/>
      <c r="IV44" s="73"/>
      <c r="IW44" s="73"/>
      <c r="IX44" s="73"/>
      <c r="IY44" s="73"/>
      <c r="IZ44" s="73"/>
    </row>
    <row r="45" spans="1:260" s="24" customFormat="1" ht="13.8">
      <c r="A45" s="52" t="s">
        <v>37</v>
      </c>
      <c r="B45" s="51">
        <f t="shared" si="33"/>
        <v>463999.99710000004</v>
      </c>
      <c r="C45" s="50">
        <f t="shared" si="0"/>
        <v>7675.3332853625006</v>
      </c>
      <c r="D45" s="49">
        <f t="shared" si="1"/>
        <v>0</v>
      </c>
      <c r="E45" s="28">
        <f t="shared" si="34"/>
        <v>0</v>
      </c>
      <c r="F45" s="28">
        <f t="shared" si="35"/>
        <v>11675.3332603625</v>
      </c>
      <c r="G45" s="49">
        <f t="shared" si="2"/>
        <v>0</v>
      </c>
      <c r="H45" s="51">
        <f t="shared" si="36"/>
        <v>415999.99740000023</v>
      </c>
      <c r="I45" s="50">
        <f t="shared" si="3"/>
        <v>6881.3332903250039</v>
      </c>
      <c r="J45" s="49">
        <f t="shared" si="4"/>
        <v>0</v>
      </c>
      <c r="K45" s="28">
        <f t="shared" si="5"/>
        <v>0</v>
      </c>
      <c r="L45" s="28">
        <f t="shared" si="6"/>
        <v>10881.333265325004</v>
      </c>
      <c r="M45" s="49">
        <f t="shared" si="7"/>
        <v>0</v>
      </c>
      <c r="N45" s="51">
        <f t="shared" si="37"/>
        <v>367999.99770000041</v>
      </c>
      <c r="O45" s="50">
        <f t="shared" si="8"/>
        <v>6087.3332952875071</v>
      </c>
      <c r="P45" s="49">
        <f t="shared" si="9"/>
        <v>0</v>
      </c>
      <c r="Q45" s="28">
        <f t="shared" si="10"/>
        <v>0</v>
      </c>
      <c r="R45" s="28">
        <f t="shared" si="11"/>
        <v>10087.333270287507</v>
      </c>
      <c r="S45" s="49">
        <f t="shared" si="12"/>
        <v>0</v>
      </c>
      <c r="T45" s="51">
        <f t="shared" si="38"/>
        <v>319999.9980000006</v>
      </c>
      <c r="U45" s="50">
        <f t="shared" si="13"/>
        <v>5293.3333002500103</v>
      </c>
      <c r="V45" s="49">
        <f t="shared" si="14"/>
        <v>0</v>
      </c>
      <c r="W45" s="28">
        <f t="shared" si="15"/>
        <v>0</v>
      </c>
      <c r="X45" s="28">
        <f t="shared" si="16"/>
        <v>9293.33327525001</v>
      </c>
      <c r="Y45" s="49">
        <f t="shared" si="17"/>
        <v>0</v>
      </c>
      <c r="Z45" s="51">
        <f t="shared" si="39"/>
        <v>271999.99830000079</v>
      </c>
      <c r="AA45" s="50">
        <f t="shared" si="18"/>
        <v>4499.3333052125126</v>
      </c>
      <c r="AB45" s="49">
        <f t="shared" si="19"/>
        <v>0</v>
      </c>
      <c r="AC45" s="28">
        <f t="shared" si="20"/>
        <v>0</v>
      </c>
      <c r="AD45" s="28">
        <f t="shared" si="21"/>
        <v>8499.3332802125115</v>
      </c>
      <c r="AE45" s="49">
        <f t="shared" si="22"/>
        <v>0</v>
      </c>
      <c r="AF45" s="51">
        <f t="shared" si="40"/>
        <v>223999.99860000069</v>
      </c>
      <c r="AG45" s="50">
        <f t="shared" si="23"/>
        <v>3705.3333101750113</v>
      </c>
      <c r="AH45" s="49">
        <f t="shared" si="24"/>
        <v>0</v>
      </c>
      <c r="AI45" s="28">
        <f t="shared" si="25"/>
        <v>0</v>
      </c>
      <c r="AJ45" s="28">
        <f t="shared" si="26"/>
        <v>7705.333285175011</v>
      </c>
      <c r="AK45" s="49">
        <f t="shared" si="27"/>
        <v>0</v>
      </c>
      <c r="AL45" s="51">
        <f t="shared" si="41"/>
        <v>175999.99890000053</v>
      </c>
      <c r="AM45" s="50">
        <f t="shared" si="28"/>
        <v>2911.3333151375086</v>
      </c>
      <c r="AN45" s="49">
        <f t="shared" si="29"/>
        <v>0</v>
      </c>
      <c r="AO45" s="28">
        <f t="shared" si="30"/>
        <v>0</v>
      </c>
      <c r="AP45" s="28">
        <f t="shared" si="31"/>
        <v>6911.3332901375088</v>
      </c>
      <c r="AQ45" s="48">
        <f t="shared" si="32"/>
        <v>0</v>
      </c>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73"/>
      <c r="EQ45" s="73"/>
      <c r="ER45" s="73"/>
      <c r="ES45" s="73"/>
      <c r="ET45" s="73"/>
      <c r="EU45" s="73"/>
      <c r="EV45" s="73"/>
      <c r="EW45" s="73"/>
      <c r="EX45" s="73"/>
      <c r="EY45" s="73"/>
      <c r="EZ45" s="73"/>
      <c r="FA45" s="73"/>
      <c r="FB45" s="73"/>
      <c r="FC45" s="73"/>
      <c r="FD45" s="73"/>
      <c r="FE45" s="73"/>
      <c r="FF45" s="73"/>
      <c r="FG45" s="73"/>
      <c r="FH45" s="73"/>
      <c r="FI45" s="73"/>
      <c r="FJ45" s="73"/>
      <c r="FK45" s="73"/>
      <c r="FL45" s="73"/>
      <c r="FM45" s="73"/>
      <c r="FN45" s="73"/>
      <c r="FO45" s="73"/>
      <c r="FP45" s="73"/>
      <c r="FQ45" s="73"/>
      <c r="FR45" s="73"/>
      <c r="FS45" s="73"/>
      <c r="FT45" s="73"/>
      <c r="FU45" s="73"/>
      <c r="FV45" s="73"/>
      <c r="FW45" s="73"/>
      <c r="FX45" s="73"/>
      <c r="FY45" s="73"/>
      <c r="FZ45" s="73"/>
      <c r="GA45" s="73"/>
      <c r="GB45" s="73"/>
      <c r="GC45" s="73"/>
      <c r="GD45" s="73"/>
      <c r="GE45" s="73"/>
      <c r="GF45" s="73"/>
      <c r="GG45" s="73"/>
      <c r="GH45" s="73"/>
      <c r="GI45" s="73"/>
      <c r="GJ45" s="73"/>
      <c r="GK45" s="73"/>
      <c r="GL45" s="73"/>
      <c r="GM45" s="73"/>
      <c r="GN45" s="73"/>
      <c r="GO45" s="73"/>
      <c r="GP45" s="73"/>
      <c r="GQ45" s="73"/>
      <c r="GR45" s="73"/>
      <c r="GS45" s="73"/>
      <c r="GT45" s="73"/>
      <c r="GU45" s="73"/>
      <c r="GV45" s="73"/>
      <c r="GW45" s="73"/>
      <c r="GX45" s="73"/>
      <c r="GY45" s="73"/>
      <c r="GZ45" s="73"/>
      <c r="HA45" s="73"/>
      <c r="HB45" s="73"/>
      <c r="HC45" s="73"/>
      <c r="HD45" s="73"/>
      <c r="HE45" s="73"/>
      <c r="HF45" s="73"/>
      <c r="HG45" s="73"/>
      <c r="HH45" s="73"/>
      <c r="HI45" s="73"/>
      <c r="HJ45" s="73"/>
      <c r="HK45" s="73"/>
      <c r="HL45" s="73"/>
      <c r="HM45" s="73"/>
      <c r="HN45" s="73"/>
      <c r="HO45" s="73"/>
      <c r="HP45" s="73"/>
      <c r="HQ45" s="73"/>
      <c r="HR45" s="73"/>
      <c r="HS45" s="73"/>
      <c r="HT45" s="73"/>
      <c r="HU45" s="73"/>
      <c r="HV45" s="73"/>
      <c r="HW45" s="73"/>
      <c r="HX45" s="73"/>
      <c r="HY45" s="73"/>
      <c r="HZ45" s="73"/>
      <c r="IA45" s="73"/>
      <c r="IB45" s="73"/>
      <c r="IC45" s="73"/>
      <c r="ID45" s="73"/>
      <c r="IE45" s="73"/>
      <c r="IF45" s="73"/>
      <c r="IG45" s="73"/>
      <c r="IH45" s="73"/>
      <c r="II45" s="73"/>
      <c r="IJ45" s="73"/>
      <c r="IK45" s="73"/>
      <c r="IL45" s="73"/>
      <c r="IM45" s="73"/>
      <c r="IN45" s="73"/>
      <c r="IO45" s="73"/>
      <c r="IP45" s="73"/>
      <c r="IQ45" s="73"/>
      <c r="IR45" s="73"/>
      <c r="IS45" s="73"/>
      <c r="IT45" s="73"/>
      <c r="IU45" s="73"/>
      <c r="IV45" s="73"/>
      <c r="IW45" s="73"/>
      <c r="IX45" s="73"/>
      <c r="IY45" s="73"/>
      <c r="IZ45" s="73"/>
    </row>
    <row r="46" spans="1:260" s="24" customFormat="1" ht="13.8">
      <c r="A46" s="52" t="s">
        <v>38</v>
      </c>
      <c r="B46" s="51">
        <f t="shared" si="33"/>
        <v>459999.99712500005</v>
      </c>
      <c r="C46" s="50">
        <f t="shared" si="0"/>
        <v>7609.1666191093755</v>
      </c>
      <c r="D46" s="49">
        <f t="shared" si="1"/>
        <v>0</v>
      </c>
      <c r="E46" s="28">
        <f t="shared" si="34"/>
        <v>0</v>
      </c>
      <c r="F46" s="28">
        <f t="shared" si="35"/>
        <v>11609.166594109374</v>
      </c>
      <c r="G46" s="49">
        <f t="shared" si="2"/>
        <v>0</v>
      </c>
      <c r="H46" s="51">
        <f t="shared" si="36"/>
        <v>411999.99742500024</v>
      </c>
      <c r="I46" s="50">
        <f t="shared" si="3"/>
        <v>6815.1666240718787</v>
      </c>
      <c r="J46" s="49">
        <f t="shared" si="4"/>
        <v>0</v>
      </c>
      <c r="K46" s="28">
        <f t="shared" si="5"/>
        <v>0</v>
      </c>
      <c r="L46" s="28">
        <f t="shared" si="6"/>
        <v>10815.166599071879</v>
      </c>
      <c r="M46" s="49">
        <f t="shared" si="7"/>
        <v>0</v>
      </c>
      <c r="N46" s="51">
        <f t="shared" si="37"/>
        <v>363999.99772500043</v>
      </c>
      <c r="O46" s="50">
        <f t="shared" si="8"/>
        <v>6021.1666290343819</v>
      </c>
      <c r="P46" s="49">
        <f t="shared" si="9"/>
        <v>0</v>
      </c>
      <c r="Q46" s="28">
        <f t="shared" si="10"/>
        <v>0</v>
      </c>
      <c r="R46" s="28">
        <f t="shared" si="11"/>
        <v>10021.166604034381</v>
      </c>
      <c r="S46" s="49">
        <f t="shared" si="12"/>
        <v>0</v>
      </c>
      <c r="T46" s="51">
        <f t="shared" si="38"/>
        <v>315999.99802500062</v>
      </c>
      <c r="U46" s="50">
        <f t="shared" si="13"/>
        <v>5227.1666339968851</v>
      </c>
      <c r="V46" s="49">
        <f t="shared" si="14"/>
        <v>0</v>
      </c>
      <c r="W46" s="28">
        <f t="shared" si="15"/>
        <v>0</v>
      </c>
      <c r="X46" s="28">
        <f t="shared" si="16"/>
        <v>9227.1666089968858</v>
      </c>
      <c r="Y46" s="49">
        <f t="shared" si="17"/>
        <v>0</v>
      </c>
      <c r="Z46" s="51">
        <f t="shared" si="39"/>
        <v>267999.99832500081</v>
      </c>
      <c r="AA46" s="50">
        <f t="shared" si="18"/>
        <v>4433.1666389593884</v>
      </c>
      <c r="AB46" s="49">
        <f t="shared" si="19"/>
        <v>0</v>
      </c>
      <c r="AC46" s="28">
        <f t="shared" si="20"/>
        <v>0</v>
      </c>
      <c r="AD46" s="28">
        <f t="shared" si="21"/>
        <v>8433.1666139593872</v>
      </c>
      <c r="AE46" s="49">
        <f t="shared" si="22"/>
        <v>0</v>
      </c>
      <c r="AF46" s="51">
        <f t="shared" si="40"/>
        <v>219999.99862500068</v>
      </c>
      <c r="AG46" s="50">
        <f t="shared" si="23"/>
        <v>3639.1666439218861</v>
      </c>
      <c r="AH46" s="49">
        <f t="shared" si="24"/>
        <v>0</v>
      </c>
      <c r="AI46" s="28">
        <f t="shared" si="25"/>
        <v>0</v>
      </c>
      <c r="AJ46" s="28">
        <f t="shared" si="26"/>
        <v>7639.1666189218859</v>
      </c>
      <c r="AK46" s="49">
        <f t="shared" si="27"/>
        <v>0</v>
      </c>
      <c r="AL46" s="51">
        <f t="shared" si="41"/>
        <v>171999.99892500052</v>
      </c>
      <c r="AM46" s="50">
        <f t="shared" si="28"/>
        <v>2845.1666488843834</v>
      </c>
      <c r="AN46" s="49">
        <f t="shared" si="29"/>
        <v>0</v>
      </c>
      <c r="AO46" s="28">
        <f t="shared" si="30"/>
        <v>0</v>
      </c>
      <c r="AP46" s="28">
        <f t="shared" si="31"/>
        <v>6845.1666238843827</v>
      </c>
      <c r="AQ46" s="48">
        <f t="shared" si="32"/>
        <v>0</v>
      </c>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73"/>
      <c r="EQ46" s="73"/>
      <c r="ER46" s="73"/>
      <c r="ES46" s="73"/>
      <c r="ET46" s="73"/>
      <c r="EU46" s="73"/>
      <c r="EV46" s="73"/>
      <c r="EW46" s="73"/>
      <c r="EX46" s="73"/>
      <c r="EY46" s="73"/>
      <c r="EZ46" s="73"/>
      <c r="FA46" s="73"/>
      <c r="FB46" s="73"/>
      <c r="FC46" s="73"/>
      <c r="FD46" s="73"/>
      <c r="FE46" s="73"/>
      <c r="FF46" s="73"/>
      <c r="FG46" s="73"/>
      <c r="FH46" s="73"/>
      <c r="FI46" s="73"/>
      <c r="FJ46" s="73"/>
      <c r="FK46" s="73"/>
      <c r="FL46" s="73"/>
      <c r="FM46" s="73"/>
      <c r="FN46" s="73"/>
      <c r="FO46" s="73"/>
      <c r="FP46" s="73"/>
      <c r="FQ46" s="73"/>
      <c r="FR46" s="73"/>
      <c r="FS46" s="73"/>
      <c r="FT46" s="73"/>
      <c r="FU46" s="73"/>
      <c r="FV46" s="73"/>
      <c r="FW46" s="73"/>
      <c r="FX46" s="73"/>
      <c r="FY46" s="73"/>
      <c r="FZ46" s="73"/>
      <c r="GA46" s="73"/>
      <c r="GB46" s="73"/>
      <c r="GC46" s="73"/>
      <c r="GD46" s="73"/>
      <c r="GE46" s="73"/>
      <c r="GF46" s="73"/>
      <c r="GG46" s="73"/>
      <c r="GH46" s="73"/>
      <c r="GI46" s="73"/>
      <c r="GJ46" s="73"/>
      <c r="GK46" s="73"/>
      <c r="GL46" s="73"/>
      <c r="GM46" s="73"/>
      <c r="GN46" s="73"/>
      <c r="GO46" s="73"/>
      <c r="GP46" s="73"/>
      <c r="GQ46" s="73"/>
      <c r="GR46" s="73"/>
      <c r="GS46" s="73"/>
      <c r="GT46" s="73"/>
      <c r="GU46" s="73"/>
      <c r="GV46" s="73"/>
      <c r="GW46" s="73"/>
      <c r="GX46" s="73"/>
      <c r="GY46" s="73"/>
      <c r="GZ46" s="73"/>
      <c r="HA46" s="73"/>
      <c r="HB46" s="73"/>
      <c r="HC46" s="73"/>
      <c r="HD46" s="73"/>
      <c r="HE46" s="73"/>
      <c r="HF46" s="73"/>
      <c r="HG46" s="73"/>
      <c r="HH46" s="73"/>
      <c r="HI46" s="73"/>
      <c r="HJ46" s="73"/>
      <c r="HK46" s="73"/>
      <c r="HL46" s="73"/>
      <c r="HM46" s="73"/>
      <c r="HN46" s="73"/>
      <c r="HO46" s="73"/>
      <c r="HP46" s="73"/>
      <c r="HQ46" s="73"/>
      <c r="HR46" s="73"/>
      <c r="HS46" s="73"/>
      <c r="HT46" s="73"/>
      <c r="HU46" s="73"/>
      <c r="HV46" s="73"/>
      <c r="HW46" s="73"/>
      <c r="HX46" s="73"/>
      <c r="HY46" s="73"/>
      <c r="HZ46" s="73"/>
      <c r="IA46" s="73"/>
      <c r="IB46" s="73"/>
      <c r="IC46" s="73"/>
      <c r="ID46" s="73"/>
      <c r="IE46" s="73"/>
      <c r="IF46" s="73"/>
      <c r="IG46" s="73"/>
      <c r="IH46" s="73"/>
      <c r="II46" s="73"/>
      <c r="IJ46" s="73"/>
      <c r="IK46" s="73"/>
      <c r="IL46" s="73"/>
      <c r="IM46" s="73"/>
      <c r="IN46" s="73"/>
      <c r="IO46" s="73"/>
      <c r="IP46" s="73"/>
      <c r="IQ46" s="73"/>
      <c r="IR46" s="73"/>
      <c r="IS46" s="73"/>
      <c r="IT46" s="73"/>
      <c r="IU46" s="73"/>
      <c r="IV46" s="73"/>
      <c r="IW46" s="73"/>
      <c r="IX46" s="73"/>
      <c r="IY46" s="73"/>
      <c r="IZ46" s="73"/>
    </row>
    <row r="47" spans="1:260" s="24" customFormat="1" ht="14.25" customHeight="1">
      <c r="A47" s="52" t="s">
        <v>39</v>
      </c>
      <c r="B47" s="51">
        <f t="shared" si="33"/>
        <v>455999.99715000007</v>
      </c>
      <c r="C47" s="50">
        <f t="shared" si="0"/>
        <v>7542.9999528562512</v>
      </c>
      <c r="D47" s="49">
        <f t="shared" si="1"/>
        <v>0</v>
      </c>
      <c r="E47" s="28">
        <f t="shared" si="34"/>
        <v>0</v>
      </c>
      <c r="F47" s="28">
        <f t="shared" si="35"/>
        <v>11542.99992785625</v>
      </c>
      <c r="G47" s="49">
        <f t="shared" si="2"/>
        <v>0</v>
      </c>
      <c r="H47" s="51">
        <f t="shared" si="36"/>
        <v>407999.99745000026</v>
      </c>
      <c r="I47" s="50">
        <f t="shared" si="3"/>
        <v>6748.9999578187544</v>
      </c>
      <c r="J47" s="49">
        <f t="shared" si="4"/>
        <v>0</v>
      </c>
      <c r="K47" s="28">
        <f t="shared" si="5"/>
        <v>0</v>
      </c>
      <c r="L47" s="28">
        <f t="shared" si="6"/>
        <v>10748.999932818755</v>
      </c>
      <c r="M47" s="49">
        <f t="shared" si="7"/>
        <v>0</v>
      </c>
      <c r="N47" s="51">
        <f t="shared" si="37"/>
        <v>359999.99775000045</v>
      </c>
      <c r="O47" s="50">
        <f t="shared" si="8"/>
        <v>5954.9999627812576</v>
      </c>
      <c r="P47" s="49">
        <f t="shared" si="9"/>
        <v>0</v>
      </c>
      <c r="Q47" s="28">
        <f t="shared" si="10"/>
        <v>0</v>
      </c>
      <c r="R47" s="28">
        <f t="shared" si="11"/>
        <v>9954.9999377812564</v>
      </c>
      <c r="S47" s="49">
        <f t="shared" si="12"/>
        <v>0</v>
      </c>
      <c r="T47" s="51">
        <f t="shared" si="38"/>
        <v>311999.99805000063</v>
      </c>
      <c r="U47" s="50">
        <f t="shared" si="13"/>
        <v>5160.99996774376</v>
      </c>
      <c r="V47" s="49">
        <f t="shared" si="14"/>
        <v>0</v>
      </c>
      <c r="W47" s="28">
        <f t="shared" si="15"/>
        <v>0</v>
      </c>
      <c r="X47" s="28">
        <f t="shared" si="16"/>
        <v>9160.9999427437597</v>
      </c>
      <c r="Y47" s="49">
        <f t="shared" si="17"/>
        <v>0</v>
      </c>
      <c r="Z47" s="51">
        <f t="shared" si="39"/>
        <v>263999.99835000082</v>
      </c>
      <c r="AA47" s="50">
        <f t="shared" si="18"/>
        <v>4366.9999727062632</v>
      </c>
      <c r="AB47" s="49">
        <f t="shared" si="19"/>
        <v>0</v>
      </c>
      <c r="AC47" s="28">
        <f t="shared" si="20"/>
        <v>0</v>
      </c>
      <c r="AD47" s="28">
        <f t="shared" si="21"/>
        <v>8366.9999477062629</v>
      </c>
      <c r="AE47" s="49">
        <f t="shared" si="22"/>
        <v>0</v>
      </c>
      <c r="AF47" s="51">
        <f t="shared" si="40"/>
        <v>215999.99865000066</v>
      </c>
      <c r="AG47" s="50">
        <f t="shared" si="23"/>
        <v>3572.9999776687609</v>
      </c>
      <c r="AH47" s="49">
        <f t="shared" si="24"/>
        <v>0</v>
      </c>
      <c r="AI47" s="28">
        <f t="shared" si="25"/>
        <v>0</v>
      </c>
      <c r="AJ47" s="28">
        <f t="shared" si="26"/>
        <v>7572.9999526687607</v>
      </c>
      <c r="AK47" s="49">
        <f t="shared" si="27"/>
        <v>0</v>
      </c>
      <c r="AL47" s="51">
        <f t="shared" si="41"/>
        <v>167999.9989500005</v>
      </c>
      <c r="AM47" s="50">
        <f t="shared" si="28"/>
        <v>2778.9999826312583</v>
      </c>
      <c r="AN47" s="49">
        <f t="shared" si="29"/>
        <v>0</v>
      </c>
      <c r="AO47" s="28">
        <f t="shared" si="30"/>
        <v>0</v>
      </c>
      <c r="AP47" s="28">
        <f t="shared" si="31"/>
        <v>6778.9999576312584</v>
      </c>
      <c r="AQ47" s="48">
        <f t="shared" si="32"/>
        <v>0</v>
      </c>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c r="EO47" s="73"/>
      <c r="EP47" s="73"/>
      <c r="EQ47" s="73"/>
      <c r="ER47" s="73"/>
      <c r="ES47" s="73"/>
      <c r="ET47" s="73"/>
      <c r="EU47" s="73"/>
      <c r="EV47" s="73"/>
      <c r="EW47" s="73"/>
      <c r="EX47" s="73"/>
      <c r="EY47" s="73"/>
      <c r="EZ47" s="73"/>
      <c r="FA47" s="73"/>
      <c r="FB47" s="73"/>
      <c r="FC47" s="73"/>
      <c r="FD47" s="73"/>
      <c r="FE47" s="73"/>
      <c r="FF47" s="73"/>
      <c r="FG47" s="73"/>
      <c r="FH47" s="73"/>
      <c r="FI47" s="73"/>
      <c r="FJ47" s="73"/>
      <c r="FK47" s="73"/>
      <c r="FL47" s="73"/>
      <c r="FM47" s="73"/>
      <c r="FN47" s="73"/>
      <c r="FO47" s="73"/>
      <c r="FP47" s="73"/>
      <c r="FQ47" s="73"/>
      <c r="FR47" s="73"/>
      <c r="FS47" s="73"/>
      <c r="FT47" s="73"/>
      <c r="FU47" s="73"/>
      <c r="FV47" s="73"/>
      <c r="FW47" s="73"/>
      <c r="FX47" s="73"/>
      <c r="FY47" s="73"/>
      <c r="FZ47" s="73"/>
      <c r="GA47" s="73"/>
      <c r="GB47" s="73"/>
      <c r="GC47" s="73"/>
      <c r="GD47" s="73"/>
      <c r="GE47" s="73"/>
      <c r="GF47" s="73"/>
      <c r="GG47" s="73"/>
      <c r="GH47" s="73"/>
      <c r="GI47" s="73"/>
      <c r="GJ47" s="73"/>
      <c r="GK47" s="73"/>
      <c r="GL47" s="73"/>
      <c r="GM47" s="73"/>
      <c r="GN47" s="73"/>
      <c r="GO47" s="73"/>
      <c r="GP47" s="73"/>
      <c r="GQ47" s="73"/>
      <c r="GR47" s="73"/>
      <c r="GS47" s="73"/>
      <c r="GT47" s="73"/>
      <c r="GU47" s="73"/>
      <c r="GV47" s="73"/>
      <c r="GW47" s="73"/>
      <c r="GX47" s="73"/>
      <c r="GY47" s="73"/>
      <c r="GZ47" s="73"/>
      <c r="HA47" s="73"/>
      <c r="HB47" s="73"/>
      <c r="HC47" s="73"/>
      <c r="HD47" s="73"/>
      <c r="HE47" s="73"/>
      <c r="HF47" s="73"/>
      <c r="HG47" s="73"/>
      <c r="HH47" s="73"/>
      <c r="HI47" s="73"/>
      <c r="HJ47" s="73"/>
      <c r="HK47" s="73"/>
      <c r="HL47" s="73"/>
      <c r="HM47" s="73"/>
      <c r="HN47" s="73"/>
      <c r="HO47" s="73"/>
      <c r="HP47" s="73"/>
      <c r="HQ47" s="73"/>
      <c r="HR47" s="73"/>
      <c r="HS47" s="73"/>
      <c r="HT47" s="73"/>
      <c r="HU47" s="73"/>
      <c r="HV47" s="73"/>
      <c r="HW47" s="73"/>
      <c r="HX47" s="73"/>
      <c r="HY47" s="73"/>
      <c r="HZ47" s="73"/>
      <c r="IA47" s="73"/>
      <c r="IB47" s="73"/>
      <c r="IC47" s="73"/>
      <c r="ID47" s="73"/>
      <c r="IE47" s="73"/>
      <c r="IF47" s="73"/>
      <c r="IG47" s="73"/>
      <c r="IH47" s="73"/>
      <c r="II47" s="73"/>
      <c r="IJ47" s="73"/>
      <c r="IK47" s="73"/>
      <c r="IL47" s="73"/>
      <c r="IM47" s="73"/>
      <c r="IN47" s="73"/>
      <c r="IO47" s="73"/>
      <c r="IP47" s="73"/>
      <c r="IQ47" s="73"/>
      <c r="IR47" s="73"/>
      <c r="IS47" s="73"/>
      <c r="IT47" s="73"/>
      <c r="IU47" s="73"/>
      <c r="IV47" s="73"/>
      <c r="IW47" s="73"/>
      <c r="IX47" s="73"/>
      <c r="IY47" s="73"/>
      <c r="IZ47" s="73"/>
    </row>
    <row r="48" spans="1:260" s="24" customFormat="1" ht="13.8">
      <c r="A48" s="52" t="s">
        <v>40</v>
      </c>
      <c r="B48" s="51">
        <f t="shared" si="33"/>
        <v>451999.99717500008</v>
      </c>
      <c r="C48" s="50">
        <f t="shared" si="0"/>
        <v>7476.833286603126</v>
      </c>
      <c r="D48" s="49">
        <f t="shared" si="1"/>
        <v>0</v>
      </c>
      <c r="E48" s="28">
        <f t="shared" si="34"/>
        <v>0</v>
      </c>
      <c r="F48" s="28">
        <f t="shared" si="35"/>
        <v>11476.833261603126</v>
      </c>
      <c r="G48" s="49">
        <f t="shared" si="2"/>
        <v>0</v>
      </c>
      <c r="H48" s="51">
        <f t="shared" si="36"/>
        <v>403999.99747500027</v>
      </c>
      <c r="I48" s="50">
        <f t="shared" si="3"/>
        <v>6682.8332915656292</v>
      </c>
      <c r="J48" s="49">
        <f t="shared" si="4"/>
        <v>0</v>
      </c>
      <c r="K48" s="28">
        <f t="shared" si="5"/>
        <v>0</v>
      </c>
      <c r="L48" s="28">
        <f t="shared" si="6"/>
        <v>10682.833266565629</v>
      </c>
      <c r="M48" s="49">
        <f t="shared" si="7"/>
        <v>0</v>
      </c>
      <c r="N48" s="51">
        <f t="shared" si="37"/>
        <v>355999.99777500046</v>
      </c>
      <c r="O48" s="50">
        <f t="shared" si="8"/>
        <v>5888.8332965281325</v>
      </c>
      <c r="P48" s="49">
        <f t="shared" si="9"/>
        <v>0</v>
      </c>
      <c r="Q48" s="28">
        <f t="shared" si="10"/>
        <v>0</v>
      </c>
      <c r="R48" s="28">
        <f t="shared" si="11"/>
        <v>9888.8332715281322</v>
      </c>
      <c r="S48" s="49">
        <f t="shared" si="12"/>
        <v>0</v>
      </c>
      <c r="T48" s="51">
        <f t="shared" si="38"/>
        <v>307999.99807500065</v>
      </c>
      <c r="U48" s="50">
        <f t="shared" si="13"/>
        <v>5094.8333014906357</v>
      </c>
      <c r="V48" s="49">
        <f t="shared" si="14"/>
        <v>0</v>
      </c>
      <c r="W48" s="28">
        <f t="shared" si="15"/>
        <v>0</v>
      </c>
      <c r="X48" s="28">
        <f t="shared" si="16"/>
        <v>9094.8332764906354</v>
      </c>
      <c r="Y48" s="49">
        <f t="shared" si="17"/>
        <v>0</v>
      </c>
      <c r="Z48" s="51">
        <f t="shared" si="39"/>
        <v>259999.99837500081</v>
      </c>
      <c r="AA48" s="50">
        <f t="shared" si="18"/>
        <v>4300.833306453138</v>
      </c>
      <c r="AB48" s="49">
        <f t="shared" si="19"/>
        <v>0</v>
      </c>
      <c r="AC48" s="28">
        <f t="shared" si="20"/>
        <v>0</v>
      </c>
      <c r="AD48" s="28">
        <f t="shared" si="21"/>
        <v>8300.8332814531386</v>
      </c>
      <c r="AE48" s="49">
        <f t="shared" si="22"/>
        <v>0</v>
      </c>
      <c r="AF48" s="51">
        <f t="shared" si="40"/>
        <v>211999.99867500065</v>
      </c>
      <c r="AG48" s="50">
        <f t="shared" si="23"/>
        <v>3506.8333114156358</v>
      </c>
      <c r="AH48" s="49">
        <f t="shared" si="24"/>
        <v>0</v>
      </c>
      <c r="AI48" s="28">
        <f t="shared" si="25"/>
        <v>0</v>
      </c>
      <c r="AJ48" s="28">
        <f t="shared" si="26"/>
        <v>7506.8332864156355</v>
      </c>
      <c r="AK48" s="49">
        <f t="shared" si="27"/>
        <v>0</v>
      </c>
      <c r="AL48" s="51">
        <f t="shared" si="41"/>
        <v>163999.99897500049</v>
      </c>
      <c r="AM48" s="50">
        <f t="shared" si="28"/>
        <v>2712.8333163781331</v>
      </c>
      <c r="AN48" s="49">
        <f t="shared" si="29"/>
        <v>0</v>
      </c>
      <c r="AO48" s="28">
        <f t="shared" si="30"/>
        <v>0</v>
      </c>
      <c r="AP48" s="28">
        <f t="shared" si="31"/>
        <v>6712.8332913781323</v>
      </c>
      <c r="AQ48" s="48">
        <f t="shared" si="32"/>
        <v>0</v>
      </c>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3"/>
      <c r="ER48" s="73"/>
      <c r="ES48" s="73"/>
      <c r="ET48" s="73"/>
      <c r="EU48" s="73"/>
      <c r="EV48" s="73"/>
      <c r="EW48" s="73"/>
      <c r="EX48" s="73"/>
      <c r="EY48" s="73"/>
      <c r="EZ48" s="73"/>
      <c r="FA48" s="73"/>
      <c r="FB48" s="73"/>
      <c r="FC48" s="73"/>
      <c r="FD48" s="73"/>
      <c r="FE48" s="73"/>
      <c r="FF48" s="73"/>
      <c r="FG48" s="73"/>
      <c r="FH48" s="73"/>
      <c r="FI48" s="73"/>
      <c r="FJ48" s="73"/>
      <c r="FK48" s="73"/>
      <c r="FL48" s="73"/>
      <c r="FM48" s="73"/>
      <c r="FN48" s="73"/>
      <c r="FO48" s="73"/>
      <c r="FP48" s="73"/>
      <c r="FQ48" s="73"/>
      <c r="FR48" s="73"/>
      <c r="FS48" s="73"/>
      <c r="FT48" s="73"/>
      <c r="FU48" s="73"/>
      <c r="FV48" s="73"/>
      <c r="FW48" s="73"/>
      <c r="FX48" s="73"/>
      <c r="FY48" s="73"/>
      <c r="FZ48" s="73"/>
      <c r="GA48" s="73"/>
      <c r="GB48" s="73"/>
      <c r="GC48" s="73"/>
      <c r="GD48" s="73"/>
      <c r="GE48" s="73"/>
      <c r="GF48" s="73"/>
      <c r="GG48" s="73"/>
      <c r="GH48" s="73"/>
      <c r="GI48" s="73"/>
      <c r="GJ48" s="73"/>
      <c r="GK48" s="73"/>
      <c r="GL48" s="73"/>
      <c r="GM48" s="73"/>
      <c r="GN48" s="73"/>
      <c r="GO48" s="73"/>
      <c r="GP48" s="73"/>
      <c r="GQ48" s="73"/>
      <c r="GR48" s="73"/>
      <c r="GS48" s="73"/>
      <c r="GT48" s="73"/>
      <c r="GU48" s="73"/>
      <c r="GV48" s="73"/>
      <c r="GW48" s="73"/>
      <c r="GX48" s="73"/>
      <c r="GY48" s="73"/>
      <c r="GZ48" s="73"/>
      <c r="HA48" s="73"/>
      <c r="HB48" s="73"/>
      <c r="HC48" s="73"/>
      <c r="HD48" s="73"/>
      <c r="HE48" s="73"/>
      <c r="HF48" s="73"/>
      <c r="HG48" s="73"/>
      <c r="HH48" s="73"/>
      <c r="HI48" s="73"/>
      <c r="HJ48" s="73"/>
      <c r="HK48" s="73"/>
      <c r="HL48" s="73"/>
      <c r="HM48" s="73"/>
      <c r="HN48" s="73"/>
      <c r="HO48" s="73"/>
      <c r="HP48" s="73"/>
      <c r="HQ48" s="73"/>
      <c r="HR48" s="73"/>
      <c r="HS48" s="73"/>
      <c r="HT48" s="73"/>
      <c r="HU48" s="73"/>
      <c r="HV48" s="73"/>
      <c r="HW48" s="73"/>
      <c r="HX48" s="73"/>
      <c r="HY48" s="73"/>
      <c r="HZ48" s="73"/>
      <c r="IA48" s="73"/>
      <c r="IB48" s="73"/>
      <c r="IC48" s="73"/>
      <c r="ID48" s="73"/>
      <c r="IE48" s="73"/>
      <c r="IF48" s="73"/>
      <c r="IG48" s="73"/>
      <c r="IH48" s="73"/>
      <c r="II48" s="73"/>
      <c r="IJ48" s="73"/>
      <c r="IK48" s="73"/>
      <c r="IL48" s="73"/>
      <c r="IM48" s="73"/>
      <c r="IN48" s="73"/>
      <c r="IO48" s="73"/>
      <c r="IP48" s="73"/>
      <c r="IQ48" s="73"/>
      <c r="IR48" s="73"/>
      <c r="IS48" s="73"/>
      <c r="IT48" s="73"/>
      <c r="IU48" s="73"/>
      <c r="IV48" s="73"/>
      <c r="IW48" s="73"/>
      <c r="IX48" s="73"/>
      <c r="IY48" s="73"/>
      <c r="IZ48" s="73"/>
    </row>
    <row r="49" spans="1:260" s="24" customFormat="1" ht="13.8">
      <c r="A49" s="52" t="s">
        <v>41</v>
      </c>
      <c r="B49" s="51">
        <f t="shared" si="33"/>
        <v>447999.9972000001</v>
      </c>
      <c r="C49" s="50">
        <f t="shared" si="0"/>
        <v>7410.6666203500017</v>
      </c>
      <c r="D49" s="49">
        <f t="shared" si="1"/>
        <v>0</v>
      </c>
      <c r="E49" s="28">
        <f t="shared" si="34"/>
        <v>0</v>
      </c>
      <c r="F49" s="28">
        <f t="shared" si="35"/>
        <v>11410.666595350001</v>
      </c>
      <c r="G49" s="49">
        <f t="shared" si="2"/>
        <v>0</v>
      </c>
      <c r="H49" s="51">
        <f t="shared" si="36"/>
        <v>399999.99750000029</v>
      </c>
      <c r="I49" s="50">
        <f t="shared" si="3"/>
        <v>6616.6666253125049</v>
      </c>
      <c r="J49" s="49">
        <f t="shared" si="4"/>
        <v>0</v>
      </c>
      <c r="K49" s="28">
        <f t="shared" si="5"/>
        <v>0</v>
      </c>
      <c r="L49" s="28">
        <f t="shared" si="6"/>
        <v>10616.666600312505</v>
      </c>
      <c r="M49" s="49">
        <f t="shared" si="7"/>
        <v>0</v>
      </c>
      <c r="N49" s="51">
        <f t="shared" si="37"/>
        <v>351999.99780000048</v>
      </c>
      <c r="O49" s="50">
        <f t="shared" si="8"/>
        <v>5822.6666302750082</v>
      </c>
      <c r="P49" s="49">
        <f t="shared" si="9"/>
        <v>0</v>
      </c>
      <c r="Q49" s="28">
        <f t="shared" si="10"/>
        <v>0</v>
      </c>
      <c r="R49" s="28">
        <f t="shared" si="11"/>
        <v>9822.6666052750079</v>
      </c>
      <c r="S49" s="49">
        <f t="shared" si="12"/>
        <v>0</v>
      </c>
      <c r="T49" s="51">
        <f t="shared" si="38"/>
        <v>303999.99810000067</v>
      </c>
      <c r="U49" s="50">
        <f t="shared" si="13"/>
        <v>5028.6666352375105</v>
      </c>
      <c r="V49" s="49">
        <f t="shared" si="14"/>
        <v>0</v>
      </c>
      <c r="W49" s="28">
        <f t="shared" si="15"/>
        <v>0</v>
      </c>
      <c r="X49" s="28">
        <f t="shared" si="16"/>
        <v>9028.6666102375093</v>
      </c>
      <c r="Y49" s="49">
        <f t="shared" si="17"/>
        <v>0</v>
      </c>
      <c r="Z49" s="51">
        <f t="shared" si="39"/>
        <v>255999.9984000008</v>
      </c>
      <c r="AA49" s="50">
        <f t="shared" si="18"/>
        <v>4234.6666402000128</v>
      </c>
      <c r="AB49" s="49">
        <f t="shared" si="19"/>
        <v>0</v>
      </c>
      <c r="AC49" s="28">
        <f t="shared" si="20"/>
        <v>0</v>
      </c>
      <c r="AD49" s="28">
        <f t="shared" si="21"/>
        <v>8234.6666152000125</v>
      </c>
      <c r="AE49" s="49">
        <f t="shared" si="22"/>
        <v>0</v>
      </c>
      <c r="AF49" s="51">
        <f t="shared" si="40"/>
        <v>207999.99870000064</v>
      </c>
      <c r="AG49" s="50">
        <f t="shared" si="23"/>
        <v>3440.6666451625106</v>
      </c>
      <c r="AH49" s="49">
        <f t="shared" si="24"/>
        <v>0</v>
      </c>
      <c r="AI49" s="28">
        <f t="shared" si="25"/>
        <v>0</v>
      </c>
      <c r="AJ49" s="28">
        <f t="shared" si="26"/>
        <v>7440.6666201625103</v>
      </c>
      <c r="AK49" s="49">
        <f t="shared" si="27"/>
        <v>0</v>
      </c>
      <c r="AL49" s="51">
        <f t="shared" si="41"/>
        <v>159999.99900000048</v>
      </c>
      <c r="AM49" s="50">
        <f t="shared" si="28"/>
        <v>2646.6666501250079</v>
      </c>
      <c r="AN49" s="49">
        <f t="shared" si="29"/>
        <v>0</v>
      </c>
      <c r="AO49" s="28">
        <f t="shared" si="30"/>
        <v>0</v>
      </c>
      <c r="AP49" s="28">
        <f t="shared" si="31"/>
        <v>6646.6666251250081</v>
      </c>
      <c r="AQ49" s="48">
        <f t="shared" si="32"/>
        <v>0</v>
      </c>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73"/>
      <c r="EQ49" s="73"/>
      <c r="ER49" s="73"/>
      <c r="ES49" s="73"/>
      <c r="ET49" s="73"/>
      <c r="EU49" s="73"/>
      <c r="EV49" s="73"/>
      <c r="EW49" s="73"/>
      <c r="EX49" s="73"/>
      <c r="EY49" s="73"/>
      <c r="EZ49" s="73"/>
      <c r="FA49" s="73"/>
      <c r="FB49" s="73"/>
      <c r="FC49" s="73"/>
      <c r="FD49" s="73"/>
      <c r="FE49" s="73"/>
      <c r="FF49" s="73"/>
      <c r="FG49" s="73"/>
      <c r="FH49" s="73"/>
      <c r="FI49" s="73"/>
      <c r="FJ49" s="73"/>
      <c r="FK49" s="73"/>
      <c r="FL49" s="73"/>
      <c r="FM49" s="73"/>
      <c r="FN49" s="73"/>
      <c r="FO49" s="73"/>
      <c r="FP49" s="73"/>
      <c r="FQ49" s="73"/>
      <c r="FR49" s="73"/>
      <c r="FS49" s="73"/>
      <c r="FT49" s="73"/>
      <c r="FU49" s="73"/>
      <c r="FV49" s="73"/>
      <c r="FW49" s="73"/>
      <c r="FX49" s="73"/>
      <c r="FY49" s="73"/>
      <c r="FZ49" s="73"/>
      <c r="GA49" s="73"/>
      <c r="GB49" s="73"/>
      <c r="GC49" s="73"/>
      <c r="GD49" s="73"/>
      <c r="GE49" s="73"/>
      <c r="GF49" s="73"/>
      <c r="GG49" s="73"/>
      <c r="GH49" s="73"/>
      <c r="GI49" s="73"/>
      <c r="GJ49" s="73"/>
      <c r="GK49" s="73"/>
      <c r="GL49" s="73"/>
      <c r="GM49" s="73"/>
      <c r="GN49" s="73"/>
      <c r="GO49" s="73"/>
      <c r="GP49" s="73"/>
      <c r="GQ49" s="73"/>
      <c r="GR49" s="73"/>
      <c r="GS49" s="73"/>
      <c r="GT49" s="73"/>
      <c r="GU49" s="73"/>
      <c r="GV49" s="73"/>
      <c r="GW49" s="73"/>
      <c r="GX49" s="73"/>
      <c r="GY49" s="73"/>
      <c r="GZ49" s="73"/>
      <c r="HA49" s="73"/>
      <c r="HB49" s="73"/>
      <c r="HC49" s="73"/>
      <c r="HD49" s="73"/>
      <c r="HE49" s="73"/>
      <c r="HF49" s="73"/>
      <c r="HG49" s="73"/>
      <c r="HH49" s="73"/>
      <c r="HI49" s="73"/>
      <c r="HJ49" s="73"/>
      <c r="HK49" s="73"/>
      <c r="HL49" s="73"/>
      <c r="HM49" s="73"/>
      <c r="HN49" s="73"/>
      <c r="HO49" s="73"/>
      <c r="HP49" s="73"/>
      <c r="HQ49" s="73"/>
      <c r="HR49" s="73"/>
      <c r="HS49" s="73"/>
      <c r="HT49" s="73"/>
      <c r="HU49" s="73"/>
      <c r="HV49" s="73"/>
      <c r="HW49" s="73"/>
      <c r="HX49" s="73"/>
      <c r="HY49" s="73"/>
      <c r="HZ49" s="73"/>
      <c r="IA49" s="73"/>
      <c r="IB49" s="73"/>
      <c r="IC49" s="73"/>
      <c r="ID49" s="73"/>
      <c r="IE49" s="73"/>
      <c r="IF49" s="73"/>
      <c r="IG49" s="73"/>
      <c r="IH49" s="73"/>
      <c r="II49" s="73"/>
      <c r="IJ49" s="73"/>
      <c r="IK49" s="73"/>
      <c r="IL49" s="73"/>
      <c r="IM49" s="73"/>
      <c r="IN49" s="73"/>
      <c r="IO49" s="73"/>
      <c r="IP49" s="73"/>
      <c r="IQ49" s="73"/>
      <c r="IR49" s="73"/>
      <c r="IS49" s="73"/>
      <c r="IT49" s="73"/>
      <c r="IU49" s="73"/>
      <c r="IV49" s="73"/>
      <c r="IW49" s="73"/>
      <c r="IX49" s="73"/>
      <c r="IY49" s="73"/>
      <c r="IZ49" s="73"/>
    </row>
    <row r="50" spans="1:260" s="24" customFormat="1" ht="13.8">
      <c r="A50" s="52" t="s">
        <v>42</v>
      </c>
      <c r="B50" s="51">
        <f t="shared" si="33"/>
        <v>443999.99722500012</v>
      </c>
      <c r="C50" s="50">
        <f t="shared" si="0"/>
        <v>7344.4999540968765</v>
      </c>
      <c r="D50" s="49">
        <f t="shared" si="1"/>
        <v>0</v>
      </c>
      <c r="E50" s="28">
        <f t="shared" si="34"/>
        <v>0</v>
      </c>
      <c r="F50" s="28">
        <f t="shared" si="35"/>
        <v>11344.499929096877</v>
      </c>
      <c r="G50" s="49">
        <f t="shared" si="2"/>
        <v>0</v>
      </c>
      <c r="H50" s="51">
        <f t="shared" si="36"/>
        <v>395999.9975250003</v>
      </c>
      <c r="I50" s="50">
        <f t="shared" si="3"/>
        <v>6550.4999590593798</v>
      </c>
      <c r="J50" s="49">
        <f t="shared" si="4"/>
        <v>0</v>
      </c>
      <c r="K50" s="28">
        <f t="shared" si="5"/>
        <v>0</v>
      </c>
      <c r="L50" s="28">
        <f t="shared" si="6"/>
        <v>10550.499934059379</v>
      </c>
      <c r="M50" s="49">
        <f t="shared" si="7"/>
        <v>0</v>
      </c>
      <c r="N50" s="51">
        <f t="shared" si="37"/>
        <v>347999.99782500049</v>
      </c>
      <c r="O50" s="50">
        <f t="shared" si="8"/>
        <v>5756.499964021883</v>
      </c>
      <c r="P50" s="49">
        <f t="shared" si="9"/>
        <v>0</v>
      </c>
      <c r="Q50" s="28">
        <f t="shared" si="10"/>
        <v>0</v>
      </c>
      <c r="R50" s="28">
        <f t="shared" si="11"/>
        <v>9756.4999390218836</v>
      </c>
      <c r="S50" s="49">
        <f t="shared" si="12"/>
        <v>0</v>
      </c>
      <c r="T50" s="51">
        <f t="shared" si="38"/>
        <v>299999.99812500068</v>
      </c>
      <c r="U50" s="50">
        <f t="shared" si="13"/>
        <v>4962.4999689843862</v>
      </c>
      <c r="V50" s="49">
        <f t="shared" si="14"/>
        <v>0</v>
      </c>
      <c r="W50" s="28">
        <f t="shared" si="15"/>
        <v>0</v>
      </c>
      <c r="X50" s="28">
        <f t="shared" si="16"/>
        <v>8962.499943984385</v>
      </c>
      <c r="Y50" s="49">
        <f t="shared" si="17"/>
        <v>0</v>
      </c>
      <c r="Z50" s="51">
        <f t="shared" si="39"/>
        <v>251999.99842500078</v>
      </c>
      <c r="AA50" s="50">
        <f t="shared" si="18"/>
        <v>4168.4999739468876</v>
      </c>
      <c r="AB50" s="49">
        <f t="shared" si="19"/>
        <v>0</v>
      </c>
      <c r="AC50" s="28">
        <f t="shared" si="20"/>
        <v>0</v>
      </c>
      <c r="AD50" s="28">
        <f t="shared" si="21"/>
        <v>8168.4999489468873</v>
      </c>
      <c r="AE50" s="49">
        <f t="shared" si="22"/>
        <v>0</v>
      </c>
      <c r="AF50" s="51">
        <f t="shared" si="40"/>
        <v>203999.99872500062</v>
      </c>
      <c r="AG50" s="50">
        <f t="shared" si="23"/>
        <v>3374.4999789093854</v>
      </c>
      <c r="AH50" s="49">
        <f t="shared" si="24"/>
        <v>0</v>
      </c>
      <c r="AI50" s="28">
        <f t="shared" si="25"/>
        <v>0</v>
      </c>
      <c r="AJ50" s="28">
        <f t="shared" si="26"/>
        <v>7374.4999539093851</v>
      </c>
      <c r="AK50" s="49">
        <f t="shared" si="27"/>
        <v>0</v>
      </c>
      <c r="AL50" s="51">
        <f t="shared" si="41"/>
        <v>155999.99902500046</v>
      </c>
      <c r="AM50" s="50">
        <f t="shared" si="28"/>
        <v>2580.4999838718827</v>
      </c>
      <c r="AN50" s="49">
        <f t="shared" si="29"/>
        <v>0</v>
      </c>
      <c r="AO50" s="28">
        <f t="shared" si="30"/>
        <v>0</v>
      </c>
      <c r="AP50" s="28">
        <f t="shared" si="31"/>
        <v>6580.499958871882</v>
      </c>
      <c r="AQ50" s="48">
        <f t="shared" si="32"/>
        <v>0</v>
      </c>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c r="HV50" s="73"/>
      <c r="HW50" s="73"/>
      <c r="HX50" s="73"/>
      <c r="HY50" s="73"/>
      <c r="HZ50" s="73"/>
      <c r="IA50" s="73"/>
      <c r="IB50" s="73"/>
      <c r="IC50" s="73"/>
      <c r="ID50" s="73"/>
      <c r="IE50" s="73"/>
      <c r="IF50" s="73"/>
      <c r="IG50" s="73"/>
      <c r="IH50" s="73"/>
      <c r="II50" s="73"/>
      <c r="IJ50" s="73"/>
      <c r="IK50" s="73"/>
      <c r="IL50" s="73"/>
      <c r="IM50" s="73"/>
      <c r="IN50" s="73"/>
      <c r="IO50" s="73"/>
      <c r="IP50" s="73"/>
      <c r="IQ50" s="73"/>
      <c r="IR50" s="73"/>
      <c r="IS50" s="73"/>
      <c r="IT50" s="73"/>
      <c r="IU50" s="73"/>
      <c r="IV50" s="73"/>
      <c r="IW50" s="73"/>
      <c r="IX50" s="73"/>
      <c r="IY50" s="73"/>
      <c r="IZ50" s="73"/>
    </row>
    <row r="51" spans="1:260" s="24" customFormat="1" ht="13.8">
      <c r="A51" s="52" t="s">
        <v>43</v>
      </c>
      <c r="B51" s="51">
        <f t="shared" si="33"/>
        <v>439999.99725000013</v>
      </c>
      <c r="C51" s="50">
        <f t="shared" si="0"/>
        <v>7278.3332878437523</v>
      </c>
      <c r="D51" s="49">
        <f t="shared" si="1"/>
        <v>0</v>
      </c>
      <c r="E51" s="28">
        <f t="shared" si="34"/>
        <v>0</v>
      </c>
      <c r="F51" s="28">
        <f t="shared" si="35"/>
        <v>11278.333262843753</v>
      </c>
      <c r="G51" s="49">
        <f t="shared" si="2"/>
        <v>0</v>
      </c>
      <c r="H51" s="51">
        <f t="shared" si="36"/>
        <v>391999.99755000032</v>
      </c>
      <c r="I51" s="50">
        <f t="shared" si="3"/>
        <v>6484.3332928062555</v>
      </c>
      <c r="J51" s="49">
        <f t="shared" si="4"/>
        <v>0</v>
      </c>
      <c r="K51" s="28">
        <f t="shared" si="5"/>
        <v>0</v>
      </c>
      <c r="L51" s="28">
        <f t="shared" si="6"/>
        <v>10484.333267806254</v>
      </c>
      <c r="M51" s="49">
        <f t="shared" si="7"/>
        <v>0</v>
      </c>
      <c r="N51" s="51">
        <f t="shared" si="37"/>
        <v>343999.99785000051</v>
      </c>
      <c r="O51" s="50">
        <f t="shared" si="8"/>
        <v>5690.3332977687587</v>
      </c>
      <c r="P51" s="49">
        <f t="shared" si="9"/>
        <v>0</v>
      </c>
      <c r="Q51" s="28">
        <f t="shared" si="10"/>
        <v>0</v>
      </c>
      <c r="R51" s="28">
        <f t="shared" si="11"/>
        <v>9690.3332727687593</v>
      </c>
      <c r="S51" s="49">
        <f t="shared" si="12"/>
        <v>0</v>
      </c>
      <c r="T51" s="51">
        <f t="shared" si="38"/>
        <v>295999.9981500007</v>
      </c>
      <c r="U51" s="50">
        <f t="shared" si="13"/>
        <v>4896.333302731261</v>
      </c>
      <c r="V51" s="49">
        <f t="shared" si="14"/>
        <v>0</v>
      </c>
      <c r="W51" s="28">
        <f t="shared" si="15"/>
        <v>0</v>
      </c>
      <c r="X51" s="28">
        <f t="shared" si="16"/>
        <v>8896.3332777312608</v>
      </c>
      <c r="Y51" s="49">
        <f t="shared" si="17"/>
        <v>0</v>
      </c>
      <c r="Z51" s="51">
        <f t="shared" si="39"/>
        <v>247999.99845000077</v>
      </c>
      <c r="AA51" s="50">
        <f t="shared" si="18"/>
        <v>4102.3333076937624</v>
      </c>
      <c r="AB51" s="49">
        <f t="shared" si="19"/>
        <v>0</v>
      </c>
      <c r="AC51" s="28">
        <f t="shared" si="20"/>
        <v>0</v>
      </c>
      <c r="AD51" s="28">
        <f t="shared" si="21"/>
        <v>8102.3332826937622</v>
      </c>
      <c r="AE51" s="49">
        <f t="shared" si="22"/>
        <v>0</v>
      </c>
      <c r="AF51" s="51">
        <f t="shared" si="40"/>
        <v>199999.99875000061</v>
      </c>
      <c r="AG51" s="50">
        <f t="shared" si="23"/>
        <v>3308.3333126562602</v>
      </c>
      <c r="AH51" s="49">
        <f t="shared" si="24"/>
        <v>0</v>
      </c>
      <c r="AI51" s="28">
        <f t="shared" si="25"/>
        <v>0</v>
      </c>
      <c r="AJ51" s="28">
        <f t="shared" si="26"/>
        <v>7308.3332876562599</v>
      </c>
      <c r="AK51" s="49">
        <f t="shared" si="27"/>
        <v>0</v>
      </c>
      <c r="AL51" s="51">
        <f t="shared" si="41"/>
        <v>151999.99905000045</v>
      </c>
      <c r="AM51" s="50">
        <f t="shared" si="28"/>
        <v>2514.3333176187575</v>
      </c>
      <c r="AN51" s="49">
        <f t="shared" si="29"/>
        <v>0</v>
      </c>
      <c r="AO51" s="28">
        <f t="shared" si="30"/>
        <v>0</v>
      </c>
      <c r="AP51" s="28">
        <f t="shared" si="31"/>
        <v>6514.3332926187577</v>
      </c>
      <c r="AQ51" s="48">
        <f t="shared" si="32"/>
        <v>0</v>
      </c>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c r="HV51" s="73"/>
      <c r="HW51" s="73"/>
      <c r="HX51" s="73"/>
      <c r="HY51" s="73"/>
      <c r="HZ51" s="73"/>
      <c r="IA51" s="73"/>
      <c r="IB51" s="73"/>
      <c r="IC51" s="73"/>
      <c r="ID51" s="73"/>
      <c r="IE51" s="73"/>
      <c r="IF51" s="73"/>
      <c r="IG51" s="73"/>
      <c r="IH51" s="73"/>
      <c r="II51" s="73"/>
      <c r="IJ51" s="73"/>
      <c r="IK51" s="73"/>
      <c r="IL51" s="73"/>
      <c r="IM51" s="73"/>
      <c r="IN51" s="73"/>
      <c r="IO51" s="73"/>
      <c r="IP51" s="73"/>
      <c r="IQ51" s="73"/>
      <c r="IR51" s="73"/>
      <c r="IS51" s="73"/>
      <c r="IT51" s="73"/>
      <c r="IU51" s="73"/>
      <c r="IV51" s="73"/>
      <c r="IW51" s="73"/>
      <c r="IX51" s="73"/>
      <c r="IY51" s="73"/>
      <c r="IZ51" s="73"/>
    </row>
    <row r="52" spans="1:260" s="24" customFormat="1" ht="13.8">
      <c r="A52" s="52" t="s">
        <v>44</v>
      </c>
      <c r="B52" s="51">
        <f t="shared" si="33"/>
        <v>435999.99727500015</v>
      </c>
      <c r="C52" s="50">
        <f t="shared" si="0"/>
        <v>7212.1666215906271</v>
      </c>
      <c r="D52" s="49">
        <f t="shared" si="1"/>
        <v>0</v>
      </c>
      <c r="E52" s="28">
        <f t="shared" si="34"/>
        <v>0</v>
      </c>
      <c r="F52" s="28">
        <f t="shared" si="35"/>
        <v>11212.166596590627</v>
      </c>
      <c r="G52" s="49">
        <f t="shared" si="2"/>
        <v>0</v>
      </c>
      <c r="H52" s="51">
        <f t="shared" si="36"/>
        <v>387999.99757500034</v>
      </c>
      <c r="I52" s="50">
        <f t="shared" si="3"/>
        <v>6418.1666265531303</v>
      </c>
      <c r="J52" s="49">
        <f t="shared" si="4"/>
        <v>0</v>
      </c>
      <c r="K52" s="28">
        <f t="shared" si="5"/>
        <v>0</v>
      </c>
      <c r="L52" s="28">
        <f t="shared" si="6"/>
        <v>10418.16660155313</v>
      </c>
      <c r="M52" s="49">
        <f t="shared" si="7"/>
        <v>0</v>
      </c>
      <c r="N52" s="51">
        <f t="shared" si="37"/>
        <v>339999.99787500052</v>
      </c>
      <c r="O52" s="50">
        <f t="shared" si="8"/>
        <v>5624.1666315156335</v>
      </c>
      <c r="P52" s="49">
        <f t="shared" si="9"/>
        <v>0</v>
      </c>
      <c r="Q52" s="28">
        <f t="shared" si="10"/>
        <v>0</v>
      </c>
      <c r="R52" s="28">
        <f t="shared" si="11"/>
        <v>9624.1666065156332</v>
      </c>
      <c r="S52" s="49">
        <f t="shared" si="12"/>
        <v>0</v>
      </c>
      <c r="T52" s="51">
        <f t="shared" si="38"/>
        <v>291999.99817500071</v>
      </c>
      <c r="U52" s="50">
        <f t="shared" si="13"/>
        <v>4830.1666364781368</v>
      </c>
      <c r="V52" s="49">
        <f t="shared" si="14"/>
        <v>0</v>
      </c>
      <c r="W52" s="28">
        <f t="shared" si="15"/>
        <v>0</v>
      </c>
      <c r="X52" s="28">
        <f t="shared" si="16"/>
        <v>8830.1666114781365</v>
      </c>
      <c r="Y52" s="49">
        <f t="shared" si="17"/>
        <v>0</v>
      </c>
      <c r="Z52" s="51">
        <f t="shared" si="39"/>
        <v>243999.99847500076</v>
      </c>
      <c r="AA52" s="50">
        <f t="shared" si="18"/>
        <v>4036.1666414406372</v>
      </c>
      <c r="AB52" s="49">
        <f t="shared" si="19"/>
        <v>0</v>
      </c>
      <c r="AC52" s="28">
        <f t="shared" si="20"/>
        <v>0</v>
      </c>
      <c r="AD52" s="28">
        <f t="shared" si="21"/>
        <v>8036.166616440637</v>
      </c>
      <c r="AE52" s="49">
        <f t="shared" si="22"/>
        <v>0</v>
      </c>
      <c r="AF52" s="51">
        <f t="shared" si="40"/>
        <v>195999.9987750006</v>
      </c>
      <c r="AG52" s="50">
        <f t="shared" si="23"/>
        <v>3242.166646403135</v>
      </c>
      <c r="AH52" s="49">
        <f t="shared" si="24"/>
        <v>0</v>
      </c>
      <c r="AI52" s="28">
        <f t="shared" si="25"/>
        <v>0</v>
      </c>
      <c r="AJ52" s="28">
        <f t="shared" si="26"/>
        <v>7242.1666214031347</v>
      </c>
      <c r="AK52" s="49">
        <f t="shared" si="27"/>
        <v>0</v>
      </c>
      <c r="AL52" s="51">
        <f t="shared" si="41"/>
        <v>147999.99907500044</v>
      </c>
      <c r="AM52" s="50">
        <f t="shared" si="28"/>
        <v>2448.1666513656323</v>
      </c>
      <c r="AN52" s="49">
        <f t="shared" si="29"/>
        <v>0</v>
      </c>
      <c r="AO52" s="28">
        <f t="shared" si="30"/>
        <v>0</v>
      </c>
      <c r="AP52" s="28">
        <f t="shared" si="31"/>
        <v>6448.1666263656316</v>
      </c>
      <c r="AQ52" s="48">
        <f t="shared" si="32"/>
        <v>0</v>
      </c>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73"/>
      <c r="ID52" s="73"/>
      <c r="IE52" s="73"/>
      <c r="IF52" s="73"/>
      <c r="IG52" s="73"/>
      <c r="IH52" s="73"/>
      <c r="II52" s="73"/>
      <c r="IJ52" s="73"/>
      <c r="IK52" s="73"/>
      <c r="IL52" s="73"/>
      <c r="IM52" s="73"/>
      <c r="IN52" s="73"/>
      <c r="IO52" s="73"/>
      <c r="IP52" s="73"/>
      <c r="IQ52" s="73"/>
      <c r="IR52" s="73"/>
      <c r="IS52" s="73"/>
      <c r="IT52" s="73"/>
      <c r="IU52" s="73"/>
      <c r="IV52" s="73"/>
      <c r="IW52" s="73"/>
      <c r="IX52" s="73"/>
      <c r="IY52" s="73"/>
      <c r="IZ52" s="73"/>
    </row>
    <row r="53" spans="1:260" s="24" customFormat="1" ht="14.4" thickBot="1">
      <c r="A53" s="47" t="s">
        <v>45</v>
      </c>
      <c r="B53" s="45"/>
      <c r="C53" s="44">
        <f>SUM(C41:C52)</f>
        <v>90912.999431793767</v>
      </c>
      <c r="D53" s="43">
        <f>SUM(D41:D52)</f>
        <v>0</v>
      </c>
      <c r="E53" s="42">
        <f>SUM(E41:E52)</f>
        <v>7199.9999549999993</v>
      </c>
      <c r="F53" s="42">
        <f>SUM(F41:F52)</f>
        <v>146112.99908679377</v>
      </c>
      <c r="G53" s="46">
        <f>SUM(G41:G52)</f>
        <v>0</v>
      </c>
      <c r="H53" s="45"/>
      <c r="I53" s="44">
        <f>SUM(I41:I52)</f>
        <v>81384.999491343799</v>
      </c>
      <c r="J53" s="43">
        <f>SUM(J41:J52)</f>
        <v>0</v>
      </c>
      <c r="K53" s="42">
        <f>SUM(K41:K52)</f>
        <v>0</v>
      </c>
      <c r="L53" s="42">
        <f>SUM(L41:L52)</f>
        <v>129384.99919134381</v>
      </c>
      <c r="M53" s="46">
        <f>SUM(M41:M52)</f>
        <v>0</v>
      </c>
      <c r="N53" s="45"/>
      <c r="O53" s="44">
        <f>SUM(O41:O52)</f>
        <v>71856.99955089383</v>
      </c>
      <c r="P53" s="43">
        <f>SUM(P41:P52)</f>
        <v>0</v>
      </c>
      <c r="Q53" s="42">
        <f>SUM(Q41:Q52)</f>
        <v>0</v>
      </c>
      <c r="R53" s="42">
        <f>SUM(R41:R52)</f>
        <v>119856.99925089384</v>
      </c>
      <c r="S53" s="46">
        <f>SUM(S41:S52)</f>
        <v>0</v>
      </c>
      <c r="T53" s="45"/>
      <c r="U53" s="44">
        <f>SUM(U41:U52)</f>
        <v>62328.999610443869</v>
      </c>
      <c r="V53" s="43">
        <f>SUM(V41:V52)</f>
        <v>0</v>
      </c>
      <c r="W53" s="42">
        <f>SUM(W41:W52)</f>
        <v>0</v>
      </c>
      <c r="X53" s="42">
        <f>SUM(X41:X52)</f>
        <v>110328.99931044388</v>
      </c>
      <c r="Y53" s="46">
        <f>SUM(Y41:Y52)</f>
        <v>0</v>
      </c>
      <c r="Z53" s="45"/>
      <c r="AA53" s="44">
        <f>SUM(AA41:AA52)</f>
        <v>52800.9996699939</v>
      </c>
      <c r="AB53" s="43">
        <f>SUM(AB41:AB52)</f>
        <v>0</v>
      </c>
      <c r="AC53" s="42">
        <f>SUM(AC41:AC52)</f>
        <v>0</v>
      </c>
      <c r="AD53" s="42">
        <f>SUM(AD41:AD52)</f>
        <v>100800.99936999389</v>
      </c>
      <c r="AE53" s="49">
        <f>SUM(AE41:AE52)</f>
        <v>0</v>
      </c>
      <c r="AF53" s="45"/>
      <c r="AG53" s="44">
        <f>SUM(AG41:AG52)</f>
        <v>43272.999729543888</v>
      </c>
      <c r="AH53" s="43">
        <f>SUM(AH41:AH52)</f>
        <v>0</v>
      </c>
      <c r="AI53" s="42">
        <f>SUM(AI41:AI52)</f>
        <v>0</v>
      </c>
      <c r="AJ53" s="42">
        <f>SUM(AJ41:AJ52)</f>
        <v>91272.999429543881</v>
      </c>
      <c r="AK53" s="46">
        <f>SUM(AK41:AK52)</f>
        <v>0</v>
      </c>
      <c r="AL53" s="45"/>
      <c r="AM53" s="44">
        <f>SUM(AM41:AM52)</f>
        <v>33744.999789093854</v>
      </c>
      <c r="AN53" s="43">
        <f>SUM(AN41:AN52)</f>
        <v>0</v>
      </c>
      <c r="AO53" s="42">
        <f>SUM(AO41:AO52)</f>
        <v>0</v>
      </c>
      <c r="AP53" s="42">
        <f>SUM(AP41:AP52)</f>
        <v>81744.999489093854</v>
      </c>
      <c r="AQ53" s="58">
        <f>SUM(AQ41:AQ52)</f>
        <v>0</v>
      </c>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c r="HV53" s="73"/>
      <c r="HW53" s="73"/>
      <c r="HX53" s="73"/>
      <c r="HY53" s="73"/>
      <c r="HZ53" s="73"/>
      <c r="IA53" s="73"/>
      <c r="IB53" s="73"/>
      <c r="IC53" s="73"/>
      <c r="ID53" s="73"/>
      <c r="IE53" s="73"/>
      <c r="IF53" s="73"/>
      <c r="IG53" s="73"/>
      <c r="IH53" s="73"/>
      <c r="II53" s="73"/>
      <c r="IJ53" s="73"/>
      <c r="IK53" s="73"/>
      <c r="IL53" s="73"/>
      <c r="IM53" s="73"/>
      <c r="IN53" s="73"/>
      <c r="IO53" s="73"/>
      <c r="IP53" s="73"/>
      <c r="IQ53" s="73"/>
      <c r="IR53" s="73"/>
      <c r="IS53" s="73"/>
      <c r="IT53" s="73"/>
      <c r="IU53" s="73"/>
      <c r="IV53" s="73"/>
      <c r="IW53" s="73"/>
      <c r="IX53" s="73"/>
      <c r="IY53" s="73"/>
      <c r="IZ53" s="73"/>
    </row>
    <row r="54" spans="1:260" s="24" customFormat="1" ht="12.75" customHeight="1" thickBot="1">
      <c r="A54" s="88" t="s">
        <v>22</v>
      </c>
      <c r="B54" s="79" t="s">
        <v>46</v>
      </c>
      <c r="C54" s="80"/>
      <c r="D54" s="80"/>
      <c r="E54" s="80"/>
      <c r="F54" s="80"/>
      <c r="G54" s="81"/>
      <c r="H54" s="79" t="s">
        <v>47</v>
      </c>
      <c r="I54" s="80"/>
      <c r="J54" s="80"/>
      <c r="K54" s="80"/>
      <c r="L54" s="80"/>
      <c r="M54" s="81"/>
      <c r="N54" s="79" t="s">
        <v>48</v>
      </c>
      <c r="O54" s="80"/>
      <c r="P54" s="80"/>
      <c r="Q54" s="80"/>
      <c r="R54" s="80"/>
      <c r="S54" s="81"/>
      <c r="T54" s="90"/>
      <c r="U54" s="91"/>
      <c r="V54" s="91"/>
      <c r="W54" s="91"/>
      <c r="X54" s="91"/>
      <c r="Y54" s="92"/>
      <c r="Z54" s="79"/>
      <c r="AA54" s="80"/>
      <c r="AB54" s="80"/>
      <c r="AC54" s="80"/>
      <c r="AD54" s="80"/>
      <c r="AE54" s="81"/>
      <c r="AF54" s="79"/>
      <c r="AG54" s="80"/>
      <c r="AH54" s="80"/>
      <c r="AI54" s="80"/>
      <c r="AJ54" s="80"/>
      <c r="AK54" s="81"/>
      <c r="AL54" s="79"/>
      <c r="AM54" s="80"/>
      <c r="AN54" s="80"/>
      <c r="AO54" s="80"/>
      <c r="AP54" s="80"/>
      <c r="AQ54" s="81"/>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3"/>
      <c r="FG54" s="73"/>
      <c r="FH54" s="73"/>
      <c r="FI54" s="73"/>
      <c r="FJ54" s="73"/>
      <c r="FK54" s="73"/>
      <c r="FL54" s="73"/>
      <c r="FM54" s="73"/>
      <c r="FN54" s="73"/>
      <c r="FO54" s="73"/>
      <c r="FP54" s="73"/>
      <c r="FQ54" s="73"/>
      <c r="FR54" s="73"/>
      <c r="FS54" s="73"/>
      <c r="FT54" s="73"/>
      <c r="FU54" s="73"/>
      <c r="FV54" s="73"/>
      <c r="FW54" s="73"/>
      <c r="FX54" s="73"/>
      <c r="FY54" s="73"/>
      <c r="FZ54" s="73"/>
      <c r="GA54" s="73"/>
      <c r="GB54" s="73"/>
      <c r="GC54" s="73"/>
      <c r="GD54" s="73"/>
      <c r="GE54" s="73"/>
      <c r="GF54" s="73"/>
      <c r="GG54" s="73"/>
      <c r="GH54" s="73"/>
      <c r="GI54" s="73"/>
      <c r="GJ54" s="73"/>
      <c r="GK54" s="73"/>
      <c r="GL54" s="73"/>
      <c r="GM54" s="73"/>
      <c r="GN54" s="73"/>
      <c r="GO54" s="73"/>
      <c r="GP54" s="73"/>
      <c r="GQ54" s="73"/>
      <c r="GR54" s="73"/>
      <c r="GS54" s="73"/>
      <c r="GT54" s="73"/>
      <c r="GU54" s="73"/>
      <c r="GV54" s="73"/>
      <c r="GW54" s="73"/>
      <c r="GX54" s="73"/>
      <c r="GY54" s="73"/>
      <c r="GZ54" s="73"/>
      <c r="HA54" s="73"/>
      <c r="HB54" s="73"/>
      <c r="HC54" s="73"/>
      <c r="HD54" s="73"/>
      <c r="HE54" s="73"/>
      <c r="HF54" s="73"/>
      <c r="HG54" s="73"/>
      <c r="HH54" s="73"/>
      <c r="HI54" s="73"/>
      <c r="HJ54" s="73"/>
      <c r="HK54" s="73"/>
      <c r="HL54" s="73"/>
      <c r="HM54" s="73"/>
      <c r="HN54" s="73"/>
      <c r="HO54" s="73"/>
      <c r="HP54" s="73"/>
      <c r="HQ54" s="73"/>
      <c r="HR54" s="73"/>
      <c r="HS54" s="73"/>
      <c r="HT54" s="73"/>
      <c r="HU54" s="73"/>
      <c r="HV54" s="73"/>
      <c r="HW54" s="73"/>
      <c r="HX54" s="73"/>
      <c r="HY54" s="73"/>
      <c r="HZ54" s="73"/>
      <c r="IA54" s="73"/>
      <c r="IB54" s="73"/>
      <c r="IC54" s="73"/>
      <c r="ID54" s="73"/>
      <c r="IE54" s="73"/>
      <c r="IF54" s="73"/>
      <c r="IG54" s="73"/>
      <c r="IH54" s="73"/>
      <c r="II54" s="73"/>
      <c r="IJ54" s="73"/>
      <c r="IK54" s="73"/>
      <c r="IL54" s="73"/>
      <c r="IM54" s="73"/>
      <c r="IN54" s="73"/>
      <c r="IO54" s="73"/>
      <c r="IP54" s="73"/>
      <c r="IQ54" s="73"/>
      <c r="IR54" s="73"/>
      <c r="IS54" s="73"/>
      <c r="IT54" s="73"/>
      <c r="IU54" s="73"/>
      <c r="IV54" s="73"/>
      <c r="IW54" s="73"/>
      <c r="IX54" s="73"/>
      <c r="IY54" s="73"/>
      <c r="IZ54" s="73"/>
    </row>
    <row r="55" spans="1:260" s="24" customFormat="1" ht="83.4" thickBot="1">
      <c r="A55" s="89"/>
      <c r="B55" s="55" t="s">
        <v>30</v>
      </c>
      <c r="C55" s="55" t="s">
        <v>74</v>
      </c>
      <c r="D55" s="54" t="s">
        <v>73</v>
      </c>
      <c r="E55" s="55" t="s">
        <v>31</v>
      </c>
      <c r="F55" s="55" t="s">
        <v>72</v>
      </c>
      <c r="G55" s="54" t="s">
        <v>71</v>
      </c>
      <c r="H55" s="55" t="s">
        <v>30</v>
      </c>
      <c r="I55" s="55" t="s">
        <v>74</v>
      </c>
      <c r="J55" s="54" t="s">
        <v>73</v>
      </c>
      <c r="K55" s="55" t="s">
        <v>31</v>
      </c>
      <c r="L55" s="55" t="s">
        <v>72</v>
      </c>
      <c r="M55" s="54" t="s">
        <v>71</v>
      </c>
      <c r="N55" s="55" t="s">
        <v>30</v>
      </c>
      <c r="O55" s="55" t="s">
        <v>74</v>
      </c>
      <c r="P55" s="54" t="s">
        <v>73</v>
      </c>
      <c r="Q55" s="55" t="s">
        <v>31</v>
      </c>
      <c r="R55" s="55" t="s">
        <v>72</v>
      </c>
      <c r="S55" s="54" t="s">
        <v>71</v>
      </c>
      <c r="T55" s="55"/>
      <c r="U55" s="55"/>
      <c r="V55" s="54"/>
      <c r="W55" s="55"/>
      <c r="X55" s="55"/>
      <c r="Y55" s="54"/>
      <c r="Z55" s="55"/>
      <c r="AA55" s="55"/>
      <c r="AB55" s="54"/>
      <c r="AC55" s="55"/>
      <c r="AD55" s="55"/>
      <c r="AE55" s="54"/>
      <c r="AF55" s="55"/>
      <c r="AG55" s="55"/>
      <c r="AH55" s="54"/>
      <c r="AI55" s="55"/>
      <c r="AJ55" s="55"/>
      <c r="AK55" s="54"/>
      <c r="AL55" s="60"/>
      <c r="AM55" s="55"/>
      <c r="AN55" s="54"/>
      <c r="AO55" s="59"/>
      <c r="AP55" s="55"/>
      <c r="AQ55" s="54"/>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76"/>
      <c r="BT55" s="76"/>
      <c r="BU55" s="76"/>
      <c r="BV55" s="76"/>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c r="HV55" s="73"/>
      <c r="HW55" s="73"/>
      <c r="HX55" s="73"/>
      <c r="HY55" s="73"/>
      <c r="HZ55" s="73"/>
      <c r="IA55" s="73"/>
      <c r="IB55" s="73"/>
      <c r="IC55" s="73"/>
      <c r="ID55" s="73"/>
      <c r="IE55" s="73"/>
      <c r="IF55" s="73"/>
      <c r="IG55" s="73"/>
      <c r="IH55" s="73"/>
      <c r="II55" s="73"/>
      <c r="IJ55" s="73"/>
      <c r="IK55" s="73"/>
      <c r="IL55" s="73"/>
      <c r="IM55" s="73"/>
      <c r="IN55" s="73"/>
      <c r="IO55" s="73"/>
      <c r="IP55" s="73"/>
      <c r="IQ55" s="73"/>
      <c r="IR55" s="73"/>
      <c r="IS55" s="73"/>
      <c r="IT55" s="73"/>
      <c r="IU55" s="73"/>
      <c r="IV55" s="73"/>
      <c r="IW55" s="73"/>
      <c r="IX55" s="73"/>
      <c r="IY55" s="73"/>
      <c r="IZ55" s="73"/>
    </row>
    <row r="56" spans="1:260" s="24" customFormat="1" ht="14.4" thickTop="1">
      <c r="A56" s="52" t="s">
        <v>33</v>
      </c>
      <c r="B56" s="51">
        <f>IF(data2=1,IF((AL52-sumproplat2)&gt;1,AL52-sumproplat2,0),IF(AL52-(sumproplat2-AM52-AO52)&gt;0,AL52-(AP52-AM52-AO52),0))</f>
        <v>143999.99910000042</v>
      </c>
      <c r="C56" s="50">
        <f t="shared" ref="C56:C67" si="42">IF(SUBSTITUTE(SUBSTITUTE(LEFT($A56,2),".","")," ","")*1+SUBSTITUTE(SUBSTITUTE(LEFT(B$54,2)," ",""),".","")*12-12&lt;=$M$15,B56*($M$14/12),B56*($M$17/12))</f>
        <v>2381.9999851125071</v>
      </c>
      <c r="D56" s="49">
        <f t="shared" ref="D56:D67" si="43">IF(SUBSTITUTE(SUBSTITUTE(LEFT($A56,2),".","")," ","")*1+SUBSTITUTE(SUBSTITUTE(LEFT(B$54,2)," ",""),".","")*12-12&lt;=$M$15,B56*($M$14/12),B56*($M$19/12))</f>
        <v>0</v>
      </c>
      <c r="E56" s="28">
        <f t="shared" ref="E56:E67" si="44">IF(AND($A56="1 міс.",B56&gt;0),$M$32*$M$6+$M$33*B56,0)+IF(B56-IF(data2=1,IF(C56&gt;0.001,C56+sumproplat2,0),IF(B56&gt;sumproplat2*2,sumproplat2,B56+C56))&lt;0,$M$35,0)+IF(B56&gt;0,$M$28,0)</f>
        <v>0</v>
      </c>
      <c r="F56" s="28">
        <f t="shared" ref="F56:F67" si="45">IF(data2=1,IF(C56&gt;0.001,C56+E56+sumproplat2,0),IF(B56&gt;sumproplat2*2,sumproplat2+E56,B56+C56+E56))</f>
        <v>6381.9999601125073</v>
      </c>
      <c r="G56" s="49">
        <f t="shared" ref="G56:G67" si="46">IF(data2=1,IF(D56&gt;0.001,D56+E56+sumproplat2,0),IF(B56&gt;sumproplat2*2,sumproplat2+E56,B56+D56+E56))</f>
        <v>0</v>
      </c>
      <c r="H56" s="51">
        <f>IF(data2=1,IF((B67-sumproplat2)&gt;1,B67-sumproplat2,0),IF(B67-(sumproplat2-C67-E67)&gt;0,B67-(F67-C67-E67),0))</f>
        <v>95999.999400000394</v>
      </c>
      <c r="I56" s="50">
        <f t="shared" ref="I56:I67" si="47">IF(SUBSTITUTE(SUBSTITUTE(LEFT($A56,2),".","")," ","")*1+SUBSTITUTE(SUBSTITUTE(LEFT(H$54,2)," ",""),".","")*12-12&lt;=$M$15,H56*($M$14/12),H56*($M$17/12))</f>
        <v>1587.9999900750065</v>
      </c>
      <c r="J56" s="49">
        <f t="shared" ref="J56:J67" si="48">IF(SUBSTITUTE(SUBSTITUTE(LEFT($A56,2),".","")," ","")*1+SUBSTITUTE(SUBSTITUTE(LEFT(H$54,2)," ",""),".","")*12-12&lt;=$M$15,H56*($M$14/12),H56*($M$19/12))</f>
        <v>0</v>
      </c>
      <c r="K56" s="28">
        <f t="shared" ref="K56:K67" si="49">IF(AND($A56="1 міс.",H56&gt;0),$M$32*$M$6+$M$33*H56,0)+IF(H56-IF(data2=1,IF(I56&gt;0.001,I56+sumproplat2,0),IF(H56&gt;sumproplat2*2,sumproplat2,H56+I56))&lt;0,$M$35,0)+IF(H56&gt;0,$M$28,0)</f>
        <v>0</v>
      </c>
      <c r="L56" s="28">
        <f t="shared" ref="L56:L67" si="50">IF(data2=1,IF(I56&gt;0.001,I56+K56+sumproplat2,0),IF(H56&gt;sumproplat2*2,sumproplat2+K56,H56+I56+K56))</f>
        <v>5587.999965075006</v>
      </c>
      <c r="M56" s="49">
        <f t="shared" ref="M56:M67" si="51">IF(data2=1,IF(J56&gt;0.001,J56+K56+sumproplat2,0),IF(H56&gt;sumproplat2*2,sumproplat2+K56,H56+J56+K56))</f>
        <v>0</v>
      </c>
      <c r="N56" s="51">
        <f>IF(data2=1,IF((H67-sumproplat2)&gt;1,H67-sumproplat2,0),IF(H67-(sumproplat2-I67-K67)&gt;0,H67-(L67-I67-K67),0))</f>
        <v>47999.999700000408</v>
      </c>
      <c r="O56" s="50">
        <f t="shared" ref="O56:O67" si="52">IF(SUBSTITUTE(SUBSTITUTE(LEFT($A56,2),".","")," ","")*1+SUBSTITUTE(SUBSTITUTE(LEFT(N$54,2)," ",""),".","")*12-12&lt;=$M$15,N56*($M$14/12),N56*($M$17/12))</f>
        <v>793.99999503750678</v>
      </c>
      <c r="P56" s="49">
        <f t="shared" ref="P56:P67" si="53">IF(SUBSTITUTE(SUBSTITUTE(LEFT($A56,2),".","")," ","")*1+SUBSTITUTE(SUBSTITUTE(LEFT(N$54,2)," ",""),".","")*12-12&lt;=$M$15,N56*($M$14/12),N56*($M$19/12))</f>
        <v>0</v>
      </c>
      <c r="Q56" s="28">
        <f t="shared" ref="Q56:Q67" si="54">IF(AND($A56="1 міс.",N56&gt;0),$M$32*$M$6+$M$33*N56,0)+IF(N56-IF(data2=1,IF(O56&gt;0.001,O56+sumproplat2,0),IF(N56&gt;sumproplat2*2,sumproplat2,N56+O56))&lt;0,$M$35,0)+IF(N56&gt;0,$M$28,0)</f>
        <v>0</v>
      </c>
      <c r="R56" s="28">
        <f t="shared" ref="R56:R67" si="55">IF(data2=1,IF(O56&gt;0.001,O56+Q56+sumproplat2,0),IF(N56&gt;sumproplat2*2,sumproplat2+Q56,N56+O56+Q56))</f>
        <v>4793.9999700375065</v>
      </c>
      <c r="S56" s="49">
        <f t="shared" ref="S56:S67" si="56">IF(data2=1,IF(P56&gt;0.001,P56+Q56+sumproplat2,0),IF(N56&gt;sumproplat2*2,sumproplat2+Q56,N56+P56+Q56))</f>
        <v>0</v>
      </c>
      <c r="T56" s="51"/>
      <c r="U56" s="50"/>
      <c r="V56" s="49"/>
      <c r="W56" s="28"/>
      <c r="X56" s="28"/>
      <c r="Y56" s="49"/>
      <c r="Z56" s="51"/>
      <c r="AA56" s="50"/>
      <c r="AB56" s="49"/>
      <c r="AC56" s="28"/>
      <c r="AD56" s="28"/>
      <c r="AE56" s="49"/>
      <c r="AF56" s="51"/>
      <c r="AG56" s="50"/>
      <c r="AH56" s="49"/>
      <c r="AI56" s="28"/>
      <c r="AJ56" s="28"/>
      <c r="AK56" s="49"/>
      <c r="AL56" s="51"/>
      <c r="AM56" s="50"/>
      <c r="AN56" s="49"/>
      <c r="AO56" s="28"/>
      <c r="AP56" s="28"/>
      <c r="AQ56" s="48"/>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73"/>
      <c r="EQ56" s="73"/>
      <c r="ER56" s="73"/>
      <c r="ES56" s="73"/>
      <c r="ET56" s="73"/>
      <c r="EU56" s="73"/>
      <c r="EV56" s="73"/>
      <c r="EW56" s="73"/>
      <c r="EX56" s="73"/>
      <c r="EY56" s="73"/>
      <c r="EZ56" s="73"/>
      <c r="FA56" s="73"/>
      <c r="FB56" s="73"/>
      <c r="FC56" s="73"/>
      <c r="FD56" s="73"/>
      <c r="FE56" s="73"/>
      <c r="FF56" s="73"/>
      <c r="FG56" s="73"/>
      <c r="FH56" s="73"/>
      <c r="FI56" s="73"/>
      <c r="FJ56" s="73"/>
      <c r="FK56" s="73"/>
      <c r="FL56" s="73"/>
      <c r="FM56" s="73"/>
      <c r="FN56" s="73"/>
      <c r="FO56" s="73"/>
      <c r="FP56" s="73"/>
      <c r="FQ56" s="73"/>
      <c r="FR56" s="73"/>
      <c r="FS56" s="73"/>
      <c r="FT56" s="73"/>
      <c r="FU56" s="73"/>
      <c r="FV56" s="73"/>
      <c r="FW56" s="73"/>
      <c r="FX56" s="73"/>
      <c r="FY56" s="73"/>
      <c r="FZ56" s="73"/>
      <c r="GA56" s="73"/>
      <c r="GB56" s="73"/>
      <c r="GC56" s="73"/>
      <c r="GD56" s="73"/>
      <c r="GE56" s="73"/>
      <c r="GF56" s="73"/>
      <c r="GG56" s="73"/>
      <c r="GH56" s="73"/>
      <c r="GI56" s="73"/>
      <c r="GJ56" s="73"/>
      <c r="GK56" s="73"/>
      <c r="GL56" s="73"/>
      <c r="GM56" s="73"/>
      <c r="GN56" s="73"/>
      <c r="GO56" s="73"/>
      <c r="GP56" s="73"/>
      <c r="GQ56" s="73"/>
      <c r="GR56" s="73"/>
      <c r="GS56" s="73"/>
      <c r="GT56" s="73"/>
      <c r="GU56" s="73"/>
      <c r="GV56" s="73"/>
      <c r="GW56" s="73"/>
      <c r="GX56" s="73"/>
      <c r="GY56" s="73"/>
      <c r="GZ56" s="73"/>
      <c r="HA56" s="73"/>
      <c r="HB56" s="73"/>
      <c r="HC56" s="73"/>
      <c r="HD56" s="73"/>
      <c r="HE56" s="73"/>
      <c r="HF56" s="73"/>
      <c r="HG56" s="73"/>
      <c r="HH56" s="73"/>
      <c r="HI56" s="73"/>
      <c r="HJ56" s="73"/>
      <c r="HK56" s="73"/>
      <c r="HL56" s="73"/>
      <c r="HM56" s="73"/>
      <c r="HN56" s="73"/>
      <c r="HO56" s="73"/>
      <c r="HP56" s="73"/>
      <c r="HQ56" s="73"/>
      <c r="HR56" s="73"/>
      <c r="HS56" s="73"/>
      <c r="HT56" s="73"/>
      <c r="HU56" s="73"/>
      <c r="HV56" s="73"/>
      <c r="HW56" s="73"/>
      <c r="HX56" s="73"/>
      <c r="HY56" s="73"/>
      <c r="HZ56" s="73"/>
      <c r="IA56" s="73"/>
      <c r="IB56" s="73"/>
      <c r="IC56" s="73"/>
      <c r="ID56" s="73"/>
      <c r="IE56" s="73"/>
      <c r="IF56" s="73"/>
      <c r="IG56" s="73"/>
      <c r="IH56" s="73"/>
      <c r="II56" s="73"/>
      <c r="IJ56" s="73"/>
      <c r="IK56" s="73"/>
      <c r="IL56" s="73"/>
      <c r="IM56" s="73"/>
      <c r="IN56" s="73"/>
      <c r="IO56" s="73"/>
      <c r="IP56" s="73"/>
      <c r="IQ56" s="73"/>
      <c r="IR56" s="73"/>
      <c r="IS56" s="73"/>
      <c r="IT56" s="73"/>
      <c r="IU56" s="73"/>
      <c r="IV56" s="73"/>
      <c r="IW56" s="73"/>
      <c r="IX56" s="73"/>
      <c r="IY56" s="73"/>
      <c r="IZ56" s="73"/>
    </row>
    <row r="57" spans="1:260" s="24" customFormat="1" ht="13.8">
      <c r="A57" s="52" t="s">
        <v>34</v>
      </c>
      <c r="B57" s="51">
        <f t="shared" ref="B57:B67" si="57">IF(data2=1,IF((B56-sumproplat2)&gt;1,B56-sumproplat2,0),IF(B56-(sumproplat2-C56-E56)&gt;0,B56-(F56-C56-E56),0))</f>
        <v>139999.99912500041</v>
      </c>
      <c r="C57" s="50">
        <f t="shared" si="42"/>
        <v>2315.8333188593815</v>
      </c>
      <c r="D57" s="49">
        <f t="shared" si="43"/>
        <v>0</v>
      </c>
      <c r="E57" s="28">
        <f t="shared" si="44"/>
        <v>0</v>
      </c>
      <c r="F57" s="28">
        <f t="shared" si="45"/>
        <v>6315.8332938593812</v>
      </c>
      <c r="G57" s="49">
        <f t="shared" si="46"/>
        <v>0</v>
      </c>
      <c r="H57" s="51">
        <f t="shared" ref="H57:H67" si="58">IF(data2=1,IF((H56-sumproplat2)&gt;1,H56-sumproplat2,0),IF(H56-(sumproplat2-I56-K56)&gt;0,H56-(L56-I56-K56),0))</f>
        <v>91999.999425000395</v>
      </c>
      <c r="I57" s="50">
        <f t="shared" si="47"/>
        <v>1521.8333238218815</v>
      </c>
      <c r="J57" s="49">
        <f t="shared" si="48"/>
        <v>0</v>
      </c>
      <c r="K57" s="28">
        <f t="shared" si="49"/>
        <v>0</v>
      </c>
      <c r="L57" s="28">
        <f t="shared" si="50"/>
        <v>5521.8332988218808</v>
      </c>
      <c r="M57" s="49">
        <f t="shared" si="51"/>
        <v>0</v>
      </c>
      <c r="N57" s="51">
        <f t="shared" ref="N57:N67" si="59">IF(data2=1,IF((N56-sumproplat2)&gt;1,N56-sumproplat2,0),IF(N56-(sumproplat2-O56-Q56)&gt;0,N56-(R56-O56-Q56),0))</f>
        <v>43999.999725000409</v>
      </c>
      <c r="O57" s="50">
        <f t="shared" si="52"/>
        <v>727.83332878438171</v>
      </c>
      <c r="P57" s="49">
        <f t="shared" si="53"/>
        <v>0</v>
      </c>
      <c r="Q57" s="28">
        <f t="shared" si="54"/>
        <v>0</v>
      </c>
      <c r="R57" s="28">
        <f t="shared" si="55"/>
        <v>4727.8333037843813</v>
      </c>
      <c r="S57" s="49">
        <f t="shared" si="56"/>
        <v>0</v>
      </c>
      <c r="T57" s="51"/>
      <c r="U57" s="50"/>
      <c r="V57" s="49"/>
      <c r="W57" s="28"/>
      <c r="X57" s="28"/>
      <c r="Y57" s="49"/>
      <c r="Z57" s="51"/>
      <c r="AA57" s="50"/>
      <c r="AB57" s="49"/>
      <c r="AC57" s="28"/>
      <c r="AD57" s="28"/>
      <c r="AE57" s="49"/>
      <c r="AF57" s="51"/>
      <c r="AG57" s="50"/>
      <c r="AH57" s="49"/>
      <c r="AI57" s="28"/>
      <c r="AJ57" s="28"/>
      <c r="AK57" s="49"/>
      <c r="AL57" s="51"/>
      <c r="AM57" s="50"/>
      <c r="AN57" s="49"/>
      <c r="AO57" s="28"/>
      <c r="AP57" s="28"/>
      <c r="AQ57" s="48"/>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73"/>
      <c r="EQ57" s="73"/>
      <c r="ER57" s="73"/>
      <c r="ES57" s="73"/>
      <c r="ET57" s="73"/>
      <c r="EU57" s="73"/>
      <c r="EV57" s="73"/>
      <c r="EW57" s="73"/>
      <c r="EX57" s="73"/>
      <c r="EY57" s="73"/>
      <c r="EZ57" s="73"/>
      <c r="FA57" s="73"/>
      <c r="FB57" s="73"/>
      <c r="FC57" s="73"/>
      <c r="FD57" s="73"/>
      <c r="FE57" s="73"/>
      <c r="FF57" s="73"/>
      <c r="FG57" s="73"/>
      <c r="FH57" s="73"/>
      <c r="FI57" s="73"/>
      <c r="FJ57" s="73"/>
      <c r="FK57" s="73"/>
      <c r="FL57" s="73"/>
      <c r="FM57" s="73"/>
      <c r="FN57" s="73"/>
      <c r="FO57" s="73"/>
      <c r="FP57" s="73"/>
      <c r="FQ57" s="73"/>
      <c r="FR57" s="73"/>
      <c r="FS57" s="73"/>
      <c r="FT57" s="73"/>
      <c r="FU57" s="73"/>
      <c r="FV57" s="73"/>
      <c r="FW57" s="73"/>
      <c r="FX57" s="73"/>
      <c r="FY57" s="73"/>
      <c r="FZ57" s="73"/>
      <c r="GA57" s="73"/>
      <c r="GB57" s="73"/>
      <c r="GC57" s="73"/>
      <c r="GD57" s="73"/>
      <c r="GE57" s="73"/>
      <c r="GF57" s="73"/>
      <c r="GG57" s="73"/>
      <c r="GH57" s="73"/>
      <c r="GI57" s="73"/>
      <c r="GJ57" s="73"/>
      <c r="GK57" s="73"/>
      <c r="GL57" s="73"/>
      <c r="GM57" s="73"/>
      <c r="GN57" s="73"/>
      <c r="GO57" s="73"/>
      <c r="GP57" s="73"/>
      <c r="GQ57" s="73"/>
      <c r="GR57" s="73"/>
      <c r="GS57" s="73"/>
      <c r="GT57" s="73"/>
      <c r="GU57" s="73"/>
      <c r="GV57" s="73"/>
      <c r="GW57" s="73"/>
      <c r="GX57" s="73"/>
      <c r="GY57" s="73"/>
      <c r="GZ57" s="73"/>
      <c r="HA57" s="73"/>
      <c r="HB57" s="73"/>
      <c r="HC57" s="73"/>
      <c r="HD57" s="73"/>
      <c r="HE57" s="73"/>
      <c r="HF57" s="73"/>
      <c r="HG57" s="73"/>
      <c r="HH57" s="73"/>
      <c r="HI57" s="73"/>
      <c r="HJ57" s="73"/>
      <c r="HK57" s="73"/>
      <c r="HL57" s="73"/>
      <c r="HM57" s="73"/>
      <c r="HN57" s="73"/>
      <c r="HO57" s="73"/>
      <c r="HP57" s="73"/>
      <c r="HQ57" s="73"/>
      <c r="HR57" s="73"/>
      <c r="HS57" s="73"/>
      <c r="HT57" s="73"/>
      <c r="HU57" s="73"/>
      <c r="HV57" s="73"/>
      <c r="HW57" s="73"/>
      <c r="HX57" s="73"/>
      <c r="HY57" s="73"/>
      <c r="HZ57" s="73"/>
      <c r="IA57" s="73"/>
      <c r="IB57" s="73"/>
      <c r="IC57" s="73"/>
      <c r="ID57" s="73"/>
      <c r="IE57" s="73"/>
      <c r="IF57" s="73"/>
      <c r="IG57" s="73"/>
      <c r="IH57" s="73"/>
      <c r="II57" s="73"/>
      <c r="IJ57" s="73"/>
      <c r="IK57" s="73"/>
      <c r="IL57" s="73"/>
      <c r="IM57" s="73"/>
      <c r="IN57" s="73"/>
      <c r="IO57" s="73"/>
      <c r="IP57" s="73"/>
      <c r="IQ57" s="73"/>
      <c r="IR57" s="73"/>
      <c r="IS57" s="73"/>
      <c r="IT57" s="73"/>
      <c r="IU57" s="73"/>
      <c r="IV57" s="73"/>
      <c r="IW57" s="73"/>
      <c r="IX57" s="73"/>
      <c r="IY57" s="73"/>
      <c r="IZ57" s="73"/>
    </row>
    <row r="58" spans="1:260" s="24" customFormat="1" ht="13.8">
      <c r="A58" s="52" t="s">
        <v>35</v>
      </c>
      <c r="B58" s="51">
        <f t="shared" si="57"/>
        <v>135999.9991500004</v>
      </c>
      <c r="C58" s="50">
        <f t="shared" si="42"/>
        <v>2249.6666526062563</v>
      </c>
      <c r="D58" s="49">
        <f t="shared" si="43"/>
        <v>0</v>
      </c>
      <c r="E58" s="28">
        <f t="shared" si="44"/>
        <v>0</v>
      </c>
      <c r="F58" s="28">
        <f t="shared" si="45"/>
        <v>6249.666627606256</v>
      </c>
      <c r="G58" s="49">
        <f t="shared" si="46"/>
        <v>0</v>
      </c>
      <c r="H58" s="51">
        <f t="shared" si="58"/>
        <v>87999.999450000396</v>
      </c>
      <c r="I58" s="50">
        <f t="shared" si="47"/>
        <v>1455.6666575687566</v>
      </c>
      <c r="J58" s="49">
        <f t="shared" si="48"/>
        <v>0</v>
      </c>
      <c r="K58" s="28">
        <f t="shared" si="49"/>
        <v>0</v>
      </c>
      <c r="L58" s="28">
        <f t="shared" si="50"/>
        <v>5455.6666325687565</v>
      </c>
      <c r="M58" s="49">
        <f t="shared" si="51"/>
        <v>0</v>
      </c>
      <c r="N58" s="51">
        <f t="shared" si="59"/>
        <v>39999.99975000041</v>
      </c>
      <c r="O58" s="50">
        <f t="shared" si="52"/>
        <v>661.66666253125675</v>
      </c>
      <c r="P58" s="49">
        <f t="shared" si="53"/>
        <v>0</v>
      </c>
      <c r="Q58" s="28">
        <f t="shared" si="54"/>
        <v>0</v>
      </c>
      <c r="R58" s="28">
        <f t="shared" si="55"/>
        <v>4661.6666375312561</v>
      </c>
      <c r="S58" s="49">
        <f t="shared" si="56"/>
        <v>0</v>
      </c>
      <c r="T58" s="51"/>
      <c r="U58" s="50"/>
      <c r="V58" s="49"/>
      <c r="W58" s="28"/>
      <c r="X58" s="28"/>
      <c r="Y58" s="49"/>
      <c r="Z58" s="51"/>
      <c r="AA58" s="50"/>
      <c r="AB58" s="49"/>
      <c r="AC58" s="28"/>
      <c r="AD58" s="28"/>
      <c r="AE58" s="49"/>
      <c r="AF58" s="51"/>
      <c r="AG58" s="50"/>
      <c r="AH58" s="49"/>
      <c r="AI58" s="28"/>
      <c r="AJ58" s="28"/>
      <c r="AK58" s="49"/>
      <c r="AL58" s="51"/>
      <c r="AM58" s="50"/>
      <c r="AN58" s="49"/>
      <c r="AO58" s="28"/>
      <c r="AP58" s="28"/>
      <c r="AQ58" s="48"/>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73"/>
      <c r="EQ58" s="73"/>
      <c r="ER58" s="73"/>
      <c r="ES58" s="73"/>
      <c r="ET58" s="73"/>
      <c r="EU58" s="73"/>
      <c r="EV58" s="73"/>
      <c r="EW58" s="73"/>
      <c r="EX58" s="73"/>
      <c r="EY58" s="73"/>
      <c r="EZ58" s="73"/>
      <c r="FA58" s="73"/>
      <c r="FB58" s="73"/>
      <c r="FC58" s="73"/>
      <c r="FD58" s="73"/>
      <c r="FE58" s="73"/>
      <c r="FF58" s="73"/>
      <c r="FG58" s="73"/>
      <c r="FH58" s="73"/>
      <c r="FI58" s="73"/>
      <c r="FJ58" s="73"/>
      <c r="FK58" s="73"/>
      <c r="FL58" s="73"/>
      <c r="FM58" s="73"/>
      <c r="FN58" s="73"/>
      <c r="FO58" s="73"/>
      <c r="FP58" s="73"/>
      <c r="FQ58" s="73"/>
      <c r="FR58" s="73"/>
      <c r="FS58" s="73"/>
      <c r="FT58" s="73"/>
      <c r="FU58" s="73"/>
      <c r="FV58" s="73"/>
      <c r="FW58" s="73"/>
      <c r="FX58" s="73"/>
      <c r="FY58" s="73"/>
      <c r="FZ58" s="73"/>
      <c r="GA58" s="73"/>
      <c r="GB58" s="73"/>
      <c r="GC58" s="73"/>
      <c r="GD58" s="73"/>
      <c r="GE58" s="73"/>
      <c r="GF58" s="73"/>
      <c r="GG58" s="73"/>
      <c r="GH58" s="73"/>
      <c r="GI58" s="73"/>
      <c r="GJ58" s="73"/>
      <c r="GK58" s="73"/>
      <c r="GL58" s="73"/>
      <c r="GM58" s="73"/>
      <c r="GN58" s="73"/>
      <c r="GO58" s="73"/>
      <c r="GP58" s="73"/>
      <c r="GQ58" s="73"/>
      <c r="GR58" s="73"/>
      <c r="GS58" s="73"/>
      <c r="GT58" s="73"/>
      <c r="GU58" s="73"/>
      <c r="GV58" s="73"/>
      <c r="GW58" s="73"/>
      <c r="GX58" s="73"/>
      <c r="GY58" s="73"/>
      <c r="GZ58" s="73"/>
      <c r="HA58" s="73"/>
      <c r="HB58" s="73"/>
      <c r="HC58" s="73"/>
      <c r="HD58" s="73"/>
      <c r="HE58" s="73"/>
      <c r="HF58" s="73"/>
      <c r="HG58" s="73"/>
      <c r="HH58" s="73"/>
      <c r="HI58" s="73"/>
      <c r="HJ58" s="73"/>
      <c r="HK58" s="73"/>
      <c r="HL58" s="73"/>
      <c r="HM58" s="73"/>
      <c r="HN58" s="73"/>
      <c r="HO58" s="73"/>
      <c r="HP58" s="73"/>
      <c r="HQ58" s="73"/>
      <c r="HR58" s="73"/>
      <c r="HS58" s="73"/>
      <c r="HT58" s="73"/>
      <c r="HU58" s="73"/>
      <c r="HV58" s="73"/>
      <c r="HW58" s="73"/>
      <c r="HX58" s="73"/>
      <c r="HY58" s="73"/>
      <c r="HZ58" s="73"/>
      <c r="IA58" s="73"/>
      <c r="IB58" s="73"/>
      <c r="IC58" s="73"/>
      <c r="ID58" s="73"/>
      <c r="IE58" s="73"/>
      <c r="IF58" s="73"/>
      <c r="IG58" s="73"/>
      <c r="IH58" s="73"/>
      <c r="II58" s="73"/>
      <c r="IJ58" s="73"/>
      <c r="IK58" s="73"/>
      <c r="IL58" s="73"/>
      <c r="IM58" s="73"/>
      <c r="IN58" s="73"/>
      <c r="IO58" s="73"/>
      <c r="IP58" s="73"/>
      <c r="IQ58" s="73"/>
      <c r="IR58" s="73"/>
      <c r="IS58" s="73"/>
      <c r="IT58" s="73"/>
      <c r="IU58" s="73"/>
      <c r="IV58" s="73"/>
      <c r="IW58" s="73"/>
      <c r="IX58" s="73"/>
      <c r="IY58" s="73"/>
      <c r="IZ58" s="73"/>
    </row>
    <row r="59" spans="1:260" s="24" customFormat="1" ht="13.8">
      <c r="A59" s="52" t="s">
        <v>36</v>
      </c>
      <c r="B59" s="51">
        <f t="shared" si="57"/>
        <v>131999.99917500038</v>
      </c>
      <c r="C59" s="50">
        <f t="shared" si="42"/>
        <v>2183.4999863531311</v>
      </c>
      <c r="D59" s="49">
        <f t="shared" si="43"/>
        <v>0</v>
      </c>
      <c r="E59" s="28">
        <f t="shared" si="44"/>
        <v>0</v>
      </c>
      <c r="F59" s="28">
        <f t="shared" si="45"/>
        <v>6183.4999613531309</v>
      </c>
      <c r="G59" s="49">
        <f t="shared" si="46"/>
        <v>0</v>
      </c>
      <c r="H59" s="51">
        <f t="shared" si="58"/>
        <v>83999.999475000397</v>
      </c>
      <c r="I59" s="50">
        <f t="shared" si="47"/>
        <v>1389.4999913156316</v>
      </c>
      <c r="J59" s="49">
        <f t="shared" si="48"/>
        <v>0</v>
      </c>
      <c r="K59" s="28">
        <f t="shared" si="49"/>
        <v>0</v>
      </c>
      <c r="L59" s="28">
        <f t="shared" si="50"/>
        <v>5389.4999663156314</v>
      </c>
      <c r="M59" s="49">
        <f t="shared" si="51"/>
        <v>0</v>
      </c>
      <c r="N59" s="51">
        <f t="shared" si="59"/>
        <v>35999.999775000411</v>
      </c>
      <c r="O59" s="50">
        <f t="shared" si="52"/>
        <v>595.49999627813179</v>
      </c>
      <c r="P59" s="49">
        <f t="shared" si="53"/>
        <v>0</v>
      </c>
      <c r="Q59" s="28">
        <f t="shared" si="54"/>
        <v>0</v>
      </c>
      <c r="R59" s="28">
        <f t="shared" si="55"/>
        <v>4595.4999712781319</v>
      </c>
      <c r="S59" s="49">
        <f t="shared" si="56"/>
        <v>0</v>
      </c>
      <c r="T59" s="51"/>
      <c r="U59" s="50"/>
      <c r="V59" s="49"/>
      <c r="W59" s="28"/>
      <c r="X59" s="28"/>
      <c r="Y59" s="49"/>
      <c r="Z59" s="51"/>
      <c r="AA59" s="50"/>
      <c r="AB59" s="49"/>
      <c r="AC59" s="28"/>
      <c r="AD59" s="28"/>
      <c r="AE59" s="49"/>
      <c r="AF59" s="51"/>
      <c r="AG59" s="50"/>
      <c r="AH59" s="49"/>
      <c r="AI59" s="28"/>
      <c r="AJ59" s="28"/>
      <c r="AK59" s="49"/>
      <c r="AL59" s="51"/>
      <c r="AM59" s="50"/>
      <c r="AN59" s="49"/>
      <c r="AO59" s="28"/>
      <c r="AP59" s="28"/>
      <c r="AQ59" s="48"/>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73"/>
      <c r="EQ59" s="73"/>
      <c r="ER59" s="73"/>
      <c r="ES59" s="73"/>
      <c r="ET59" s="73"/>
      <c r="EU59" s="73"/>
      <c r="EV59" s="73"/>
      <c r="EW59" s="73"/>
      <c r="EX59" s="73"/>
      <c r="EY59" s="73"/>
      <c r="EZ59" s="73"/>
      <c r="FA59" s="73"/>
      <c r="FB59" s="73"/>
      <c r="FC59" s="73"/>
      <c r="FD59" s="73"/>
      <c r="FE59" s="73"/>
      <c r="FF59" s="73"/>
      <c r="FG59" s="73"/>
      <c r="FH59" s="73"/>
      <c r="FI59" s="73"/>
      <c r="FJ59" s="73"/>
      <c r="FK59" s="73"/>
      <c r="FL59" s="73"/>
      <c r="FM59" s="73"/>
      <c r="FN59" s="73"/>
      <c r="FO59" s="73"/>
      <c r="FP59" s="73"/>
      <c r="FQ59" s="73"/>
      <c r="FR59" s="73"/>
      <c r="FS59" s="73"/>
      <c r="FT59" s="73"/>
      <c r="FU59" s="73"/>
      <c r="FV59" s="73"/>
      <c r="FW59" s="73"/>
      <c r="FX59" s="73"/>
      <c r="FY59" s="73"/>
      <c r="FZ59" s="73"/>
      <c r="GA59" s="73"/>
      <c r="GB59" s="73"/>
      <c r="GC59" s="73"/>
      <c r="GD59" s="73"/>
      <c r="GE59" s="73"/>
      <c r="GF59" s="73"/>
      <c r="GG59" s="73"/>
      <c r="GH59" s="73"/>
      <c r="GI59" s="73"/>
      <c r="GJ59" s="73"/>
      <c r="GK59" s="73"/>
      <c r="GL59" s="73"/>
      <c r="GM59" s="73"/>
      <c r="GN59" s="73"/>
      <c r="GO59" s="73"/>
      <c r="GP59" s="73"/>
      <c r="GQ59" s="73"/>
      <c r="GR59" s="73"/>
      <c r="GS59" s="73"/>
      <c r="GT59" s="73"/>
      <c r="GU59" s="73"/>
      <c r="GV59" s="73"/>
      <c r="GW59" s="73"/>
      <c r="GX59" s="73"/>
      <c r="GY59" s="73"/>
      <c r="GZ59" s="73"/>
      <c r="HA59" s="73"/>
      <c r="HB59" s="73"/>
      <c r="HC59" s="73"/>
      <c r="HD59" s="73"/>
      <c r="HE59" s="73"/>
      <c r="HF59" s="73"/>
      <c r="HG59" s="73"/>
      <c r="HH59" s="73"/>
      <c r="HI59" s="73"/>
      <c r="HJ59" s="73"/>
      <c r="HK59" s="73"/>
      <c r="HL59" s="73"/>
      <c r="HM59" s="73"/>
      <c r="HN59" s="73"/>
      <c r="HO59" s="73"/>
      <c r="HP59" s="73"/>
      <c r="HQ59" s="73"/>
      <c r="HR59" s="73"/>
      <c r="HS59" s="73"/>
      <c r="HT59" s="73"/>
      <c r="HU59" s="73"/>
      <c r="HV59" s="73"/>
      <c r="HW59" s="73"/>
      <c r="HX59" s="73"/>
      <c r="HY59" s="73"/>
      <c r="HZ59" s="73"/>
      <c r="IA59" s="73"/>
      <c r="IB59" s="73"/>
      <c r="IC59" s="73"/>
      <c r="ID59" s="73"/>
      <c r="IE59" s="73"/>
      <c r="IF59" s="73"/>
      <c r="IG59" s="73"/>
      <c r="IH59" s="73"/>
      <c r="II59" s="73"/>
      <c r="IJ59" s="73"/>
      <c r="IK59" s="73"/>
      <c r="IL59" s="73"/>
      <c r="IM59" s="73"/>
      <c r="IN59" s="73"/>
      <c r="IO59" s="73"/>
      <c r="IP59" s="73"/>
      <c r="IQ59" s="73"/>
      <c r="IR59" s="73"/>
      <c r="IS59" s="73"/>
      <c r="IT59" s="73"/>
      <c r="IU59" s="73"/>
      <c r="IV59" s="73"/>
      <c r="IW59" s="73"/>
      <c r="IX59" s="73"/>
      <c r="IY59" s="73"/>
      <c r="IZ59" s="73"/>
    </row>
    <row r="60" spans="1:260" s="24" customFormat="1" ht="13.8">
      <c r="A60" s="52" t="s">
        <v>37</v>
      </c>
      <c r="B60" s="51">
        <f t="shared" si="57"/>
        <v>127999.99920000038</v>
      </c>
      <c r="C60" s="50">
        <f t="shared" si="42"/>
        <v>2117.3333201000064</v>
      </c>
      <c r="D60" s="49">
        <f t="shared" si="43"/>
        <v>0</v>
      </c>
      <c r="E60" s="28">
        <f t="shared" si="44"/>
        <v>0</v>
      </c>
      <c r="F60" s="28">
        <f t="shared" si="45"/>
        <v>6117.3332951000066</v>
      </c>
      <c r="G60" s="49">
        <f t="shared" si="46"/>
        <v>0</v>
      </c>
      <c r="H60" s="51">
        <f t="shared" si="58"/>
        <v>79999.999500000398</v>
      </c>
      <c r="I60" s="50">
        <f t="shared" si="47"/>
        <v>1323.3333250625067</v>
      </c>
      <c r="J60" s="49">
        <f t="shared" si="48"/>
        <v>0</v>
      </c>
      <c r="K60" s="28">
        <f t="shared" si="49"/>
        <v>0</v>
      </c>
      <c r="L60" s="28">
        <f t="shared" si="50"/>
        <v>5323.3333000625062</v>
      </c>
      <c r="M60" s="49">
        <f t="shared" si="51"/>
        <v>0</v>
      </c>
      <c r="N60" s="51">
        <f t="shared" si="59"/>
        <v>31999.999800000413</v>
      </c>
      <c r="O60" s="50">
        <f t="shared" si="52"/>
        <v>529.33333002500683</v>
      </c>
      <c r="P60" s="49">
        <f t="shared" si="53"/>
        <v>0</v>
      </c>
      <c r="Q60" s="28">
        <f t="shared" si="54"/>
        <v>0</v>
      </c>
      <c r="R60" s="28">
        <f t="shared" si="55"/>
        <v>4529.3333050250067</v>
      </c>
      <c r="S60" s="49">
        <f t="shared" si="56"/>
        <v>0</v>
      </c>
      <c r="T60" s="51"/>
      <c r="U60" s="50"/>
      <c r="V60" s="49"/>
      <c r="W60" s="28"/>
      <c r="X60" s="28"/>
      <c r="Y60" s="49"/>
      <c r="Z60" s="51"/>
      <c r="AA60" s="50"/>
      <c r="AB60" s="49"/>
      <c r="AC60" s="28"/>
      <c r="AD60" s="28"/>
      <c r="AE60" s="49"/>
      <c r="AF60" s="51"/>
      <c r="AG60" s="50"/>
      <c r="AH60" s="49"/>
      <c r="AI60" s="28"/>
      <c r="AJ60" s="28"/>
      <c r="AK60" s="49"/>
      <c r="AL60" s="51"/>
      <c r="AM60" s="50"/>
      <c r="AN60" s="49"/>
      <c r="AO60" s="28"/>
      <c r="AP60" s="28"/>
      <c r="AQ60" s="48"/>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c r="EO60" s="73"/>
      <c r="EP60" s="73"/>
      <c r="EQ60" s="73"/>
      <c r="ER60" s="73"/>
      <c r="ES60" s="73"/>
      <c r="ET60" s="73"/>
      <c r="EU60" s="73"/>
      <c r="EV60" s="73"/>
      <c r="EW60" s="73"/>
      <c r="EX60" s="73"/>
      <c r="EY60" s="73"/>
      <c r="EZ60" s="73"/>
      <c r="FA60" s="73"/>
      <c r="FB60" s="73"/>
      <c r="FC60" s="73"/>
      <c r="FD60" s="73"/>
      <c r="FE60" s="73"/>
      <c r="FF60" s="73"/>
      <c r="FG60" s="73"/>
      <c r="FH60" s="73"/>
      <c r="FI60" s="73"/>
      <c r="FJ60" s="73"/>
      <c r="FK60" s="73"/>
      <c r="FL60" s="73"/>
      <c r="FM60" s="73"/>
      <c r="FN60" s="73"/>
      <c r="FO60" s="73"/>
      <c r="FP60" s="73"/>
      <c r="FQ60" s="73"/>
      <c r="FR60" s="73"/>
      <c r="FS60" s="73"/>
      <c r="FT60" s="73"/>
      <c r="FU60" s="73"/>
      <c r="FV60" s="73"/>
      <c r="FW60" s="73"/>
      <c r="FX60" s="73"/>
      <c r="FY60" s="73"/>
      <c r="FZ60" s="73"/>
      <c r="GA60" s="73"/>
      <c r="GB60" s="73"/>
      <c r="GC60" s="73"/>
      <c r="GD60" s="73"/>
      <c r="GE60" s="73"/>
      <c r="GF60" s="73"/>
      <c r="GG60" s="73"/>
      <c r="GH60" s="73"/>
      <c r="GI60" s="73"/>
      <c r="GJ60" s="73"/>
      <c r="GK60" s="73"/>
      <c r="GL60" s="73"/>
      <c r="GM60" s="73"/>
      <c r="GN60" s="73"/>
      <c r="GO60" s="73"/>
      <c r="GP60" s="73"/>
      <c r="GQ60" s="73"/>
      <c r="GR60" s="73"/>
      <c r="GS60" s="73"/>
      <c r="GT60" s="73"/>
      <c r="GU60" s="73"/>
      <c r="GV60" s="73"/>
      <c r="GW60" s="73"/>
      <c r="GX60" s="73"/>
      <c r="GY60" s="73"/>
      <c r="GZ60" s="73"/>
      <c r="HA60" s="73"/>
      <c r="HB60" s="73"/>
      <c r="HC60" s="73"/>
      <c r="HD60" s="73"/>
      <c r="HE60" s="73"/>
      <c r="HF60" s="73"/>
      <c r="HG60" s="73"/>
      <c r="HH60" s="73"/>
      <c r="HI60" s="73"/>
      <c r="HJ60" s="73"/>
      <c r="HK60" s="73"/>
      <c r="HL60" s="73"/>
      <c r="HM60" s="73"/>
      <c r="HN60" s="73"/>
      <c r="HO60" s="73"/>
      <c r="HP60" s="73"/>
      <c r="HQ60" s="73"/>
      <c r="HR60" s="73"/>
      <c r="HS60" s="73"/>
      <c r="HT60" s="73"/>
      <c r="HU60" s="73"/>
      <c r="HV60" s="73"/>
      <c r="HW60" s="73"/>
      <c r="HX60" s="73"/>
      <c r="HY60" s="73"/>
      <c r="HZ60" s="73"/>
      <c r="IA60" s="73"/>
      <c r="IB60" s="73"/>
      <c r="IC60" s="73"/>
      <c r="ID60" s="73"/>
      <c r="IE60" s="73"/>
      <c r="IF60" s="73"/>
      <c r="IG60" s="73"/>
      <c r="IH60" s="73"/>
      <c r="II60" s="73"/>
      <c r="IJ60" s="73"/>
      <c r="IK60" s="73"/>
      <c r="IL60" s="73"/>
      <c r="IM60" s="73"/>
      <c r="IN60" s="73"/>
      <c r="IO60" s="73"/>
      <c r="IP60" s="73"/>
      <c r="IQ60" s="73"/>
      <c r="IR60" s="73"/>
      <c r="IS60" s="73"/>
      <c r="IT60" s="73"/>
      <c r="IU60" s="73"/>
      <c r="IV60" s="73"/>
      <c r="IW60" s="73"/>
      <c r="IX60" s="73"/>
      <c r="IY60" s="73"/>
      <c r="IZ60" s="73"/>
    </row>
    <row r="61" spans="1:260" s="24" customFormat="1" ht="13.8">
      <c r="A61" s="52" t="s">
        <v>38</v>
      </c>
      <c r="B61" s="51">
        <f t="shared" si="57"/>
        <v>123999.99922500039</v>
      </c>
      <c r="C61" s="50">
        <f t="shared" si="42"/>
        <v>2051.1666538468812</v>
      </c>
      <c r="D61" s="49">
        <f t="shared" si="43"/>
        <v>0</v>
      </c>
      <c r="E61" s="28">
        <f t="shared" si="44"/>
        <v>0</v>
      </c>
      <c r="F61" s="28">
        <f t="shared" si="45"/>
        <v>6051.1666288468805</v>
      </c>
      <c r="G61" s="49">
        <f t="shared" si="46"/>
        <v>0</v>
      </c>
      <c r="H61" s="51">
        <f t="shared" si="58"/>
        <v>75999.999525000399</v>
      </c>
      <c r="I61" s="50">
        <f t="shared" si="47"/>
        <v>1257.1666588093815</v>
      </c>
      <c r="J61" s="49">
        <f t="shared" si="48"/>
        <v>0</v>
      </c>
      <c r="K61" s="28">
        <f t="shared" si="49"/>
        <v>0</v>
      </c>
      <c r="L61" s="28">
        <f t="shared" si="50"/>
        <v>5257.166633809381</v>
      </c>
      <c r="M61" s="49">
        <f t="shared" si="51"/>
        <v>0</v>
      </c>
      <c r="N61" s="51">
        <f t="shared" si="59"/>
        <v>27999.999825000414</v>
      </c>
      <c r="O61" s="50">
        <f t="shared" si="52"/>
        <v>463.16666377188182</v>
      </c>
      <c r="P61" s="49">
        <f t="shared" si="53"/>
        <v>0</v>
      </c>
      <c r="Q61" s="28">
        <f t="shared" si="54"/>
        <v>0</v>
      </c>
      <c r="R61" s="28">
        <f t="shared" si="55"/>
        <v>4463.1666387718815</v>
      </c>
      <c r="S61" s="49">
        <f t="shared" si="56"/>
        <v>0</v>
      </c>
      <c r="T61" s="51"/>
      <c r="U61" s="50"/>
      <c r="V61" s="49"/>
      <c r="W61" s="28"/>
      <c r="X61" s="28"/>
      <c r="Y61" s="49"/>
      <c r="Z61" s="51"/>
      <c r="AA61" s="50"/>
      <c r="AB61" s="49"/>
      <c r="AC61" s="28"/>
      <c r="AD61" s="28"/>
      <c r="AE61" s="49"/>
      <c r="AF61" s="51"/>
      <c r="AG61" s="50"/>
      <c r="AH61" s="49"/>
      <c r="AI61" s="28"/>
      <c r="AJ61" s="28"/>
      <c r="AK61" s="49"/>
      <c r="AL61" s="51"/>
      <c r="AM61" s="50"/>
      <c r="AN61" s="49"/>
      <c r="AO61" s="28"/>
      <c r="AP61" s="28"/>
      <c r="AQ61" s="48"/>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73"/>
      <c r="EQ61" s="73"/>
      <c r="ER61" s="73"/>
      <c r="ES61" s="73"/>
      <c r="ET61" s="73"/>
      <c r="EU61" s="73"/>
      <c r="EV61" s="73"/>
      <c r="EW61" s="73"/>
      <c r="EX61" s="73"/>
      <c r="EY61" s="73"/>
      <c r="EZ61" s="73"/>
      <c r="FA61" s="73"/>
      <c r="FB61" s="73"/>
      <c r="FC61" s="73"/>
      <c r="FD61" s="73"/>
      <c r="FE61" s="73"/>
      <c r="FF61" s="73"/>
      <c r="FG61" s="73"/>
      <c r="FH61" s="73"/>
      <c r="FI61" s="73"/>
      <c r="FJ61" s="73"/>
      <c r="FK61" s="73"/>
      <c r="FL61" s="73"/>
      <c r="FM61" s="73"/>
      <c r="FN61" s="73"/>
      <c r="FO61" s="73"/>
      <c r="FP61" s="73"/>
      <c r="FQ61" s="73"/>
      <c r="FR61" s="73"/>
      <c r="FS61" s="73"/>
      <c r="FT61" s="73"/>
      <c r="FU61" s="73"/>
      <c r="FV61" s="73"/>
      <c r="FW61" s="73"/>
      <c r="FX61" s="73"/>
      <c r="FY61" s="73"/>
      <c r="FZ61" s="73"/>
      <c r="GA61" s="73"/>
      <c r="GB61" s="73"/>
      <c r="GC61" s="73"/>
      <c r="GD61" s="73"/>
      <c r="GE61" s="73"/>
      <c r="GF61" s="73"/>
      <c r="GG61" s="73"/>
      <c r="GH61" s="73"/>
      <c r="GI61" s="73"/>
      <c r="GJ61" s="73"/>
      <c r="GK61" s="73"/>
      <c r="GL61" s="73"/>
      <c r="GM61" s="73"/>
      <c r="GN61" s="73"/>
      <c r="GO61" s="73"/>
      <c r="GP61" s="73"/>
      <c r="GQ61" s="73"/>
      <c r="GR61" s="73"/>
      <c r="GS61" s="73"/>
      <c r="GT61" s="73"/>
      <c r="GU61" s="73"/>
      <c r="GV61" s="73"/>
      <c r="GW61" s="73"/>
      <c r="GX61" s="73"/>
      <c r="GY61" s="73"/>
      <c r="GZ61" s="73"/>
      <c r="HA61" s="73"/>
      <c r="HB61" s="73"/>
      <c r="HC61" s="73"/>
      <c r="HD61" s="73"/>
      <c r="HE61" s="73"/>
      <c r="HF61" s="73"/>
      <c r="HG61" s="73"/>
      <c r="HH61" s="73"/>
      <c r="HI61" s="73"/>
      <c r="HJ61" s="73"/>
      <c r="HK61" s="73"/>
      <c r="HL61" s="73"/>
      <c r="HM61" s="73"/>
      <c r="HN61" s="73"/>
      <c r="HO61" s="73"/>
      <c r="HP61" s="73"/>
      <c r="HQ61" s="73"/>
      <c r="HR61" s="73"/>
      <c r="HS61" s="73"/>
      <c r="HT61" s="73"/>
      <c r="HU61" s="73"/>
      <c r="HV61" s="73"/>
      <c r="HW61" s="73"/>
      <c r="HX61" s="73"/>
      <c r="HY61" s="73"/>
      <c r="HZ61" s="73"/>
      <c r="IA61" s="73"/>
      <c r="IB61" s="73"/>
      <c r="IC61" s="73"/>
      <c r="ID61" s="73"/>
      <c r="IE61" s="73"/>
      <c r="IF61" s="73"/>
      <c r="IG61" s="73"/>
      <c r="IH61" s="73"/>
      <c r="II61" s="73"/>
      <c r="IJ61" s="73"/>
      <c r="IK61" s="73"/>
      <c r="IL61" s="73"/>
      <c r="IM61" s="73"/>
      <c r="IN61" s="73"/>
      <c r="IO61" s="73"/>
      <c r="IP61" s="73"/>
      <c r="IQ61" s="73"/>
      <c r="IR61" s="73"/>
      <c r="IS61" s="73"/>
      <c r="IT61" s="73"/>
      <c r="IU61" s="73"/>
      <c r="IV61" s="73"/>
      <c r="IW61" s="73"/>
      <c r="IX61" s="73"/>
      <c r="IY61" s="73"/>
      <c r="IZ61" s="73"/>
    </row>
    <row r="62" spans="1:260" s="24" customFormat="1" ht="13.8">
      <c r="A62" s="52" t="s">
        <v>39</v>
      </c>
      <c r="B62" s="51">
        <f t="shared" si="57"/>
        <v>119999.99925000039</v>
      </c>
      <c r="C62" s="50">
        <f t="shared" si="42"/>
        <v>1984.9999875937563</v>
      </c>
      <c r="D62" s="49">
        <f t="shared" si="43"/>
        <v>0</v>
      </c>
      <c r="E62" s="28">
        <f t="shared" si="44"/>
        <v>0</v>
      </c>
      <c r="F62" s="28">
        <f t="shared" si="45"/>
        <v>5984.9999625937562</v>
      </c>
      <c r="G62" s="49">
        <f t="shared" si="46"/>
        <v>0</v>
      </c>
      <c r="H62" s="51">
        <f t="shared" si="58"/>
        <v>71999.999550000401</v>
      </c>
      <c r="I62" s="50">
        <f t="shared" si="47"/>
        <v>1190.9999925562565</v>
      </c>
      <c r="J62" s="49">
        <f t="shared" si="48"/>
        <v>0</v>
      </c>
      <c r="K62" s="28">
        <f t="shared" si="49"/>
        <v>0</v>
      </c>
      <c r="L62" s="28">
        <f t="shared" si="50"/>
        <v>5190.9999675562558</v>
      </c>
      <c r="M62" s="49">
        <f t="shared" si="51"/>
        <v>0</v>
      </c>
      <c r="N62" s="51">
        <f t="shared" si="59"/>
        <v>23999.999850000415</v>
      </c>
      <c r="O62" s="50">
        <f t="shared" si="52"/>
        <v>396.99999751875686</v>
      </c>
      <c r="P62" s="49">
        <f t="shared" si="53"/>
        <v>0</v>
      </c>
      <c r="Q62" s="28">
        <f t="shared" si="54"/>
        <v>0</v>
      </c>
      <c r="R62" s="28">
        <f t="shared" si="55"/>
        <v>4396.9999725187563</v>
      </c>
      <c r="S62" s="49">
        <f t="shared" si="56"/>
        <v>0</v>
      </c>
      <c r="T62" s="51"/>
      <c r="U62" s="50"/>
      <c r="V62" s="49"/>
      <c r="W62" s="28"/>
      <c r="X62" s="28"/>
      <c r="Y62" s="49"/>
      <c r="Z62" s="51"/>
      <c r="AA62" s="50"/>
      <c r="AB62" s="49"/>
      <c r="AC62" s="28"/>
      <c r="AD62" s="28"/>
      <c r="AE62" s="49"/>
      <c r="AF62" s="51"/>
      <c r="AG62" s="50"/>
      <c r="AH62" s="49"/>
      <c r="AI62" s="28"/>
      <c r="AJ62" s="28"/>
      <c r="AK62" s="49"/>
      <c r="AL62" s="51"/>
      <c r="AM62" s="50"/>
      <c r="AN62" s="49"/>
      <c r="AO62" s="28"/>
      <c r="AP62" s="28"/>
      <c r="AQ62" s="48"/>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c r="EO62" s="73"/>
      <c r="EP62" s="73"/>
      <c r="EQ62" s="73"/>
      <c r="ER62" s="73"/>
      <c r="ES62" s="73"/>
      <c r="ET62" s="73"/>
      <c r="EU62" s="73"/>
      <c r="EV62" s="73"/>
      <c r="EW62" s="73"/>
      <c r="EX62" s="73"/>
      <c r="EY62" s="73"/>
      <c r="EZ62" s="73"/>
      <c r="FA62" s="73"/>
      <c r="FB62" s="73"/>
      <c r="FC62" s="73"/>
      <c r="FD62" s="73"/>
      <c r="FE62" s="73"/>
      <c r="FF62" s="73"/>
      <c r="FG62" s="73"/>
      <c r="FH62" s="73"/>
      <c r="FI62" s="73"/>
      <c r="FJ62" s="73"/>
      <c r="FK62" s="73"/>
      <c r="FL62" s="73"/>
      <c r="FM62" s="73"/>
      <c r="FN62" s="73"/>
      <c r="FO62" s="73"/>
      <c r="FP62" s="73"/>
      <c r="FQ62" s="73"/>
      <c r="FR62" s="73"/>
      <c r="FS62" s="73"/>
      <c r="FT62" s="73"/>
      <c r="FU62" s="73"/>
      <c r="FV62" s="73"/>
      <c r="FW62" s="73"/>
      <c r="FX62" s="73"/>
      <c r="FY62" s="73"/>
      <c r="FZ62" s="73"/>
      <c r="GA62" s="73"/>
      <c r="GB62" s="73"/>
      <c r="GC62" s="73"/>
      <c r="GD62" s="73"/>
      <c r="GE62" s="73"/>
      <c r="GF62" s="73"/>
      <c r="GG62" s="73"/>
      <c r="GH62" s="73"/>
      <c r="GI62" s="73"/>
      <c r="GJ62" s="73"/>
      <c r="GK62" s="73"/>
      <c r="GL62" s="73"/>
      <c r="GM62" s="73"/>
      <c r="GN62" s="73"/>
      <c r="GO62" s="73"/>
      <c r="GP62" s="73"/>
      <c r="GQ62" s="73"/>
      <c r="GR62" s="73"/>
      <c r="GS62" s="73"/>
      <c r="GT62" s="73"/>
      <c r="GU62" s="73"/>
      <c r="GV62" s="73"/>
      <c r="GW62" s="73"/>
      <c r="GX62" s="73"/>
      <c r="GY62" s="73"/>
      <c r="GZ62" s="73"/>
      <c r="HA62" s="73"/>
      <c r="HB62" s="73"/>
      <c r="HC62" s="73"/>
      <c r="HD62" s="73"/>
      <c r="HE62" s="73"/>
      <c r="HF62" s="73"/>
      <c r="HG62" s="73"/>
      <c r="HH62" s="73"/>
      <c r="HI62" s="73"/>
      <c r="HJ62" s="73"/>
      <c r="HK62" s="73"/>
      <c r="HL62" s="73"/>
      <c r="HM62" s="73"/>
      <c r="HN62" s="73"/>
      <c r="HO62" s="73"/>
      <c r="HP62" s="73"/>
      <c r="HQ62" s="73"/>
      <c r="HR62" s="73"/>
      <c r="HS62" s="73"/>
      <c r="HT62" s="73"/>
      <c r="HU62" s="73"/>
      <c r="HV62" s="73"/>
      <c r="HW62" s="73"/>
      <c r="HX62" s="73"/>
      <c r="HY62" s="73"/>
      <c r="HZ62" s="73"/>
      <c r="IA62" s="73"/>
      <c r="IB62" s="73"/>
      <c r="IC62" s="73"/>
      <c r="ID62" s="73"/>
      <c r="IE62" s="73"/>
      <c r="IF62" s="73"/>
      <c r="IG62" s="73"/>
      <c r="IH62" s="73"/>
      <c r="II62" s="73"/>
      <c r="IJ62" s="73"/>
      <c r="IK62" s="73"/>
      <c r="IL62" s="73"/>
      <c r="IM62" s="73"/>
      <c r="IN62" s="73"/>
      <c r="IO62" s="73"/>
      <c r="IP62" s="73"/>
      <c r="IQ62" s="73"/>
      <c r="IR62" s="73"/>
      <c r="IS62" s="73"/>
      <c r="IT62" s="73"/>
      <c r="IU62" s="73"/>
      <c r="IV62" s="73"/>
      <c r="IW62" s="73"/>
      <c r="IX62" s="73"/>
      <c r="IY62" s="73"/>
      <c r="IZ62" s="73"/>
    </row>
    <row r="63" spans="1:260" s="24" customFormat="1" ht="13.8">
      <c r="A63" s="52" t="s">
        <v>40</v>
      </c>
      <c r="B63" s="51">
        <f t="shared" si="57"/>
        <v>115999.99927500039</v>
      </c>
      <c r="C63" s="50">
        <f t="shared" si="42"/>
        <v>1918.8333213406313</v>
      </c>
      <c r="D63" s="49">
        <f t="shared" si="43"/>
        <v>0</v>
      </c>
      <c r="E63" s="28">
        <f t="shared" si="44"/>
        <v>0</v>
      </c>
      <c r="F63" s="28">
        <f t="shared" si="45"/>
        <v>5918.833296340631</v>
      </c>
      <c r="G63" s="49">
        <f t="shared" si="46"/>
        <v>0</v>
      </c>
      <c r="H63" s="51">
        <f t="shared" si="58"/>
        <v>67999.999575000402</v>
      </c>
      <c r="I63" s="50">
        <f t="shared" si="47"/>
        <v>1124.8333263031316</v>
      </c>
      <c r="J63" s="49">
        <f t="shared" si="48"/>
        <v>0</v>
      </c>
      <c r="K63" s="28">
        <f t="shared" si="49"/>
        <v>0</v>
      </c>
      <c r="L63" s="28">
        <f t="shared" si="50"/>
        <v>5124.8333013031315</v>
      </c>
      <c r="M63" s="49">
        <f t="shared" si="51"/>
        <v>0</v>
      </c>
      <c r="N63" s="51">
        <f t="shared" si="59"/>
        <v>19999.999875000416</v>
      </c>
      <c r="O63" s="50">
        <f t="shared" si="52"/>
        <v>330.8333312656319</v>
      </c>
      <c r="P63" s="49">
        <f t="shared" si="53"/>
        <v>0</v>
      </c>
      <c r="Q63" s="28">
        <f t="shared" si="54"/>
        <v>0</v>
      </c>
      <c r="R63" s="28">
        <f t="shared" si="55"/>
        <v>4330.833306265632</v>
      </c>
      <c r="S63" s="49">
        <f t="shared" si="56"/>
        <v>0</v>
      </c>
      <c r="T63" s="51"/>
      <c r="U63" s="50"/>
      <c r="V63" s="49"/>
      <c r="W63" s="28"/>
      <c r="X63" s="28"/>
      <c r="Y63" s="49"/>
      <c r="Z63" s="51"/>
      <c r="AA63" s="50"/>
      <c r="AB63" s="49"/>
      <c r="AC63" s="28"/>
      <c r="AD63" s="28"/>
      <c r="AE63" s="49"/>
      <c r="AF63" s="51"/>
      <c r="AG63" s="50"/>
      <c r="AH63" s="49"/>
      <c r="AI63" s="28"/>
      <c r="AJ63" s="28"/>
      <c r="AK63" s="49"/>
      <c r="AL63" s="51"/>
      <c r="AM63" s="50"/>
      <c r="AN63" s="49"/>
      <c r="AO63" s="28"/>
      <c r="AP63" s="28"/>
      <c r="AQ63" s="48"/>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row>
    <row r="64" spans="1:260" s="24" customFormat="1" ht="13.8">
      <c r="A64" s="52" t="s">
        <v>41</v>
      </c>
      <c r="B64" s="51">
        <f t="shared" si="57"/>
        <v>111999.99930000039</v>
      </c>
      <c r="C64" s="50">
        <f t="shared" si="42"/>
        <v>1852.6666550875063</v>
      </c>
      <c r="D64" s="49">
        <f t="shared" si="43"/>
        <v>0</v>
      </c>
      <c r="E64" s="28">
        <f t="shared" si="44"/>
        <v>0</v>
      </c>
      <c r="F64" s="28">
        <f t="shared" si="45"/>
        <v>5852.6666300875058</v>
      </c>
      <c r="G64" s="49">
        <f t="shared" si="46"/>
        <v>0</v>
      </c>
      <c r="H64" s="51">
        <f t="shared" si="58"/>
        <v>63999.999600000403</v>
      </c>
      <c r="I64" s="50">
        <f t="shared" si="47"/>
        <v>1058.6666600500066</v>
      </c>
      <c r="J64" s="49">
        <f t="shared" si="48"/>
        <v>0</v>
      </c>
      <c r="K64" s="28">
        <f t="shared" si="49"/>
        <v>0</v>
      </c>
      <c r="L64" s="28">
        <f t="shared" si="50"/>
        <v>5058.6666350500063</v>
      </c>
      <c r="M64" s="49">
        <f t="shared" si="51"/>
        <v>0</v>
      </c>
      <c r="N64" s="51">
        <f t="shared" si="59"/>
        <v>15999.999900000417</v>
      </c>
      <c r="O64" s="50">
        <f t="shared" si="52"/>
        <v>264.66666501250688</v>
      </c>
      <c r="P64" s="49">
        <f t="shared" si="53"/>
        <v>0</v>
      </c>
      <c r="Q64" s="28">
        <f t="shared" si="54"/>
        <v>0</v>
      </c>
      <c r="R64" s="28">
        <f t="shared" si="55"/>
        <v>4264.6666400125068</v>
      </c>
      <c r="S64" s="49">
        <f t="shared" si="56"/>
        <v>0</v>
      </c>
      <c r="T64" s="51"/>
      <c r="U64" s="50"/>
      <c r="V64" s="49"/>
      <c r="W64" s="28"/>
      <c r="X64" s="28"/>
      <c r="Y64" s="49"/>
      <c r="Z64" s="51"/>
      <c r="AA64" s="50"/>
      <c r="AB64" s="49"/>
      <c r="AC64" s="28"/>
      <c r="AD64" s="28"/>
      <c r="AE64" s="49"/>
      <c r="AF64" s="51"/>
      <c r="AG64" s="50"/>
      <c r="AH64" s="49"/>
      <c r="AI64" s="28"/>
      <c r="AJ64" s="28"/>
      <c r="AK64" s="49"/>
      <c r="AL64" s="51"/>
      <c r="AM64" s="50"/>
      <c r="AN64" s="49"/>
      <c r="AO64" s="28"/>
      <c r="AP64" s="28"/>
      <c r="AQ64" s="48"/>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73"/>
      <c r="GB64" s="73"/>
      <c r="GC64" s="73"/>
      <c r="GD64" s="73"/>
      <c r="GE64" s="73"/>
      <c r="GF64" s="73"/>
      <c r="GG64" s="73"/>
      <c r="GH64" s="73"/>
      <c r="GI64" s="73"/>
      <c r="GJ64" s="73"/>
      <c r="GK64" s="73"/>
      <c r="GL64" s="73"/>
      <c r="GM64" s="73"/>
      <c r="GN64" s="73"/>
      <c r="GO64" s="73"/>
      <c r="GP64" s="73"/>
      <c r="GQ64" s="73"/>
      <c r="GR64" s="73"/>
      <c r="GS64" s="73"/>
      <c r="GT64" s="73"/>
      <c r="GU64" s="73"/>
      <c r="GV64" s="73"/>
      <c r="GW64" s="73"/>
      <c r="GX64" s="73"/>
      <c r="GY64" s="73"/>
      <c r="GZ64" s="73"/>
      <c r="HA64" s="73"/>
      <c r="HB64" s="73"/>
      <c r="HC64" s="73"/>
      <c r="HD64" s="73"/>
      <c r="HE64" s="73"/>
      <c r="HF64" s="73"/>
      <c r="HG64" s="73"/>
      <c r="HH64" s="73"/>
      <c r="HI64" s="73"/>
      <c r="HJ64" s="73"/>
      <c r="HK64" s="73"/>
      <c r="HL64" s="73"/>
      <c r="HM64" s="73"/>
      <c r="HN64" s="73"/>
      <c r="HO64" s="73"/>
      <c r="HP64" s="73"/>
      <c r="HQ64" s="73"/>
      <c r="HR64" s="73"/>
      <c r="HS64" s="73"/>
      <c r="HT64" s="73"/>
      <c r="HU64" s="73"/>
      <c r="HV64" s="73"/>
      <c r="HW64" s="73"/>
      <c r="HX64" s="73"/>
      <c r="HY64" s="73"/>
      <c r="HZ64" s="73"/>
      <c r="IA64" s="73"/>
      <c r="IB64" s="73"/>
      <c r="IC64" s="73"/>
      <c r="ID64" s="73"/>
      <c r="IE64" s="73"/>
      <c r="IF64" s="73"/>
      <c r="IG64" s="73"/>
      <c r="IH64" s="73"/>
      <c r="II64" s="73"/>
      <c r="IJ64" s="73"/>
      <c r="IK64" s="73"/>
      <c r="IL64" s="73"/>
      <c r="IM64" s="73"/>
      <c r="IN64" s="73"/>
      <c r="IO64" s="73"/>
      <c r="IP64" s="73"/>
      <c r="IQ64" s="73"/>
      <c r="IR64" s="73"/>
      <c r="IS64" s="73"/>
      <c r="IT64" s="73"/>
      <c r="IU64" s="73"/>
      <c r="IV64" s="73"/>
      <c r="IW64" s="73"/>
      <c r="IX64" s="73"/>
      <c r="IY64" s="73"/>
      <c r="IZ64" s="73"/>
    </row>
    <row r="65" spans="1:260" s="24" customFormat="1" ht="13.8">
      <c r="A65" s="52" t="s">
        <v>42</v>
      </c>
      <c r="B65" s="51">
        <f t="shared" si="57"/>
        <v>107999.99932500039</v>
      </c>
      <c r="C65" s="50">
        <f t="shared" si="42"/>
        <v>1786.4999888343814</v>
      </c>
      <c r="D65" s="49">
        <f t="shared" si="43"/>
        <v>0</v>
      </c>
      <c r="E65" s="28">
        <f t="shared" si="44"/>
        <v>0</v>
      </c>
      <c r="F65" s="28">
        <f t="shared" si="45"/>
        <v>5786.4999638343816</v>
      </c>
      <c r="G65" s="49">
        <f t="shared" si="46"/>
        <v>0</v>
      </c>
      <c r="H65" s="51">
        <f t="shared" si="58"/>
        <v>59999.999625000404</v>
      </c>
      <c r="I65" s="50">
        <f t="shared" si="47"/>
        <v>992.49999379688165</v>
      </c>
      <c r="J65" s="49">
        <f t="shared" si="48"/>
        <v>0</v>
      </c>
      <c r="K65" s="28">
        <f t="shared" si="49"/>
        <v>0</v>
      </c>
      <c r="L65" s="28">
        <f t="shared" si="50"/>
        <v>4992.4999687968811</v>
      </c>
      <c r="M65" s="49">
        <f t="shared" si="51"/>
        <v>0</v>
      </c>
      <c r="N65" s="51">
        <f t="shared" si="59"/>
        <v>11999.999925000418</v>
      </c>
      <c r="O65" s="50">
        <f t="shared" si="52"/>
        <v>198.49999875938192</v>
      </c>
      <c r="P65" s="49">
        <f t="shared" si="53"/>
        <v>0</v>
      </c>
      <c r="Q65" s="28">
        <f t="shared" si="54"/>
        <v>0</v>
      </c>
      <c r="R65" s="28">
        <f t="shared" si="55"/>
        <v>4198.4999737593816</v>
      </c>
      <c r="S65" s="49">
        <f t="shared" si="56"/>
        <v>0</v>
      </c>
      <c r="T65" s="51"/>
      <c r="U65" s="50"/>
      <c r="V65" s="49"/>
      <c r="W65" s="28"/>
      <c r="X65" s="28"/>
      <c r="Y65" s="49"/>
      <c r="Z65" s="51"/>
      <c r="AA65" s="50"/>
      <c r="AB65" s="49"/>
      <c r="AC65" s="28"/>
      <c r="AD65" s="28"/>
      <c r="AE65" s="49"/>
      <c r="AF65" s="51"/>
      <c r="AG65" s="50"/>
      <c r="AH65" s="49"/>
      <c r="AI65" s="28"/>
      <c r="AJ65" s="28"/>
      <c r="AK65" s="49"/>
      <c r="AL65" s="51"/>
      <c r="AM65" s="50"/>
      <c r="AN65" s="49"/>
      <c r="AO65" s="28"/>
      <c r="AP65" s="28"/>
      <c r="AQ65" s="48"/>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73"/>
      <c r="GB65" s="73"/>
      <c r="GC65" s="73"/>
      <c r="GD65" s="73"/>
      <c r="GE65" s="73"/>
      <c r="GF65" s="73"/>
      <c r="GG65" s="73"/>
      <c r="GH65" s="73"/>
      <c r="GI65" s="73"/>
      <c r="GJ65" s="73"/>
      <c r="GK65" s="73"/>
      <c r="GL65" s="73"/>
      <c r="GM65" s="73"/>
      <c r="GN65" s="73"/>
      <c r="GO65" s="73"/>
      <c r="GP65" s="73"/>
      <c r="GQ65" s="73"/>
      <c r="GR65" s="73"/>
      <c r="GS65" s="73"/>
      <c r="GT65" s="73"/>
      <c r="GU65" s="73"/>
      <c r="GV65" s="73"/>
      <c r="GW65" s="73"/>
      <c r="GX65" s="73"/>
      <c r="GY65" s="73"/>
      <c r="GZ65" s="73"/>
      <c r="HA65" s="73"/>
      <c r="HB65" s="73"/>
      <c r="HC65" s="73"/>
      <c r="HD65" s="73"/>
      <c r="HE65" s="73"/>
      <c r="HF65" s="73"/>
      <c r="HG65" s="73"/>
      <c r="HH65" s="73"/>
      <c r="HI65" s="73"/>
      <c r="HJ65" s="73"/>
      <c r="HK65" s="73"/>
      <c r="HL65" s="73"/>
      <c r="HM65" s="73"/>
      <c r="HN65" s="73"/>
      <c r="HO65" s="73"/>
      <c r="HP65" s="73"/>
      <c r="HQ65" s="73"/>
      <c r="HR65" s="73"/>
      <c r="HS65" s="73"/>
      <c r="HT65" s="73"/>
      <c r="HU65" s="73"/>
      <c r="HV65" s="73"/>
      <c r="HW65" s="73"/>
      <c r="HX65" s="73"/>
      <c r="HY65" s="73"/>
      <c r="HZ65" s="73"/>
      <c r="IA65" s="73"/>
      <c r="IB65" s="73"/>
      <c r="IC65" s="73"/>
      <c r="ID65" s="73"/>
      <c r="IE65" s="73"/>
      <c r="IF65" s="73"/>
      <c r="IG65" s="73"/>
      <c r="IH65" s="73"/>
      <c r="II65" s="73"/>
      <c r="IJ65" s="73"/>
      <c r="IK65" s="73"/>
      <c r="IL65" s="73"/>
      <c r="IM65" s="73"/>
      <c r="IN65" s="73"/>
      <c r="IO65" s="73"/>
      <c r="IP65" s="73"/>
      <c r="IQ65" s="73"/>
      <c r="IR65" s="73"/>
      <c r="IS65" s="73"/>
      <c r="IT65" s="73"/>
      <c r="IU65" s="73"/>
      <c r="IV65" s="73"/>
      <c r="IW65" s="73"/>
      <c r="IX65" s="73"/>
      <c r="IY65" s="73"/>
      <c r="IZ65" s="73"/>
    </row>
    <row r="66" spans="1:260" s="24" customFormat="1" ht="13.8">
      <c r="A66" s="52" t="s">
        <v>43</v>
      </c>
      <c r="B66" s="51">
        <f t="shared" si="57"/>
        <v>103999.99935000039</v>
      </c>
      <c r="C66" s="50">
        <f t="shared" si="42"/>
        <v>1720.3333225812564</v>
      </c>
      <c r="D66" s="49">
        <f t="shared" si="43"/>
        <v>0</v>
      </c>
      <c r="E66" s="28">
        <f t="shared" si="44"/>
        <v>0</v>
      </c>
      <c r="F66" s="28">
        <f t="shared" si="45"/>
        <v>5720.3332975812564</v>
      </c>
      <c r="G66" s="49">
        <f t="shared" si="46"/>
        <v>0</v>
      </c>
      <c r="H66" s="51">
        <f t="shared" si="58"/>
        <v>55999.999650000405</v>
      </c>
      <c r="I66" s="50">
        <f t="shared" si="47"/>
        <v>926.3333275437567</v>
      </c>
      <c r="J66" s="49">
        <f t="shared" si="48"/>
        <v>0</v>
      </c>
      <c r="K66" s="28">
        <f t="shared" si="49"/>
        <v>0</v>
      </c>
      <c r="L66" s="28">
        <f t="shared" si="50"/>
        <v>4926.3333025437569</v>
      </c>
      <c r="M66" s="49">
        <f t="shared" si="51"/>
        <v>0</v>
      </c>
      <c r="N66" s="51">
        <f t="shared" si="59"/>
        <v>7999.9999500004187</v>
      </c>
      <c r="O66" s="50">
        <f t="shared" si="52"/>
        <v>132.33333250625694</v>
      </c>
      <c r="P66" s="49">
        <f t="shared" si="53"/>
        <v>0</v>
      </c>
      <c r="Q66" s="28">
        <f t="shared" si="54"/>
        <v>0</v>
      </c>
      <c r="R66" s="28">
        <f t="shared" si="55"/>
        <v>4132.3333075062565</v>
      </c>
      <c r="S66" s="49">
        <f t="shared" si="56"/>
        <v>0</v>
      </c>
      <c r="T66" s="51"/>
      <c r="U66" s="50"/>
      <c r="V66" s="49"/>
      <c r="W66" s="28"/>
      <c r="X66" s="28"/>
      <c r="Y66" s="49"/>
      <c r="Z66" s="51"/>
      <c r="AA66" s="50"/>
      <c r="AB66" s="49"/>
      <c r="AC66" s="28"/>
      <c r="AD66" s="28"/>
      <c r="AE66" s="49"/>
      <c r="AF66" s="51"/>
      <c r="AG66" s="50"/>
      <c r="AH66" s="49"/>
      <c r="AI66" s="28"/>
      <c r="AJ66" s="28"/>
      <c r="AK66" s="49"/>
      <c r="AL66" s="51"/>
      <c r="AM66" s="50"/>
      <c r="AN66" s="49"/>
      <c r="AO66" s="28"/>
      <c r="AP66" s="28"/>
      <c r="AQ66" s="48"/>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73"/>
      <c r="GB66" s="73"/>
      <c r="GC66" s="73"/>
      <c r="GD66" s="73"/>
      <c r="GE66" s="73"/>
      <c r="GF66" s="73"/>
      <c r="GG66" s="73"/>
      <c r="GH66" s="73"/>
      <c r="GI66" s="73"/>
      <c r="GJ66" s="73"/>
      <c r="GK66" s="73"/>
      <c r="GL66" s="73"/>
      <c r="GM66" s="73"/>
      <c r="GN66" s="73"/>
      <c r="GO66" s="73"/>
      <c r="GP66" s="73"/>
      <c r="GQ66" s="73"/>
      <c r="GR66" s="73"/>
      <c r="GS66" s="73"/>
      <c r="GT66" s="73"/>
      <c r="GU66" s="73"/>
      <c r="GV66" s="73"/>
      <c r="GW66" s="73"/>
      <c r="GX66" s="73"/>
      <c r="GY66" s="73"/>
      <c r="GZ66" s="73"/>
      <c r="HA66" s="73"/>
      <c r="HB66" s="73"/>
      <c r="HC66" s="73"/>
      <c r="HD66" s="73"/>
      <c r="HE66" s="73"/>
      <c r="HF66" s="73"/>
      <c r="HG66" s="73"/>
      <c r="HH66" s="73"/>
      <c r="HI66" s="73"/>
      <c r="HJ66" s="73"/>
      <c r="HK66" s="73"/>
      <c r="HL66" s="73"/>
      <c r="HM66" s="73"/>
      <c r="HN66" s="73"/>
      <c r="HO66" s="73"/>
      <c r="HP66" s="73"/>
      <c r="HQ66" s="73"/>
      <c r="HR66" s="73"/>
      <c r="HS66" s="73"/>
      <c r="HT66" s="73"/>
      <c r="HU66" s="73"/>
      <c r="HV66" s="73"/>
      <c r="HW66" s="73"/>
      <c r="HX66" s="73"/>
      <c r="HY66" s="73"/>
      <c r="HZ66" s="73"/>
      <c r="IA66" s="73"/>
      <c r="IB66" s="73"/>
      <c r="IC66" s="73"/>
      <c r="ID66" s="73"/>
      <c r="IE66" s="73"/>
      <c r="IF66" s="73"/>
      <c r="IG66" s="73"/>
      <c r="IH66" s="73"/>
      <c r="II66" s="73"/>
      <c r="IJ66" s="73"/>
      <c r="IK66" s="73"/>
      <c r="IL66" s="73"/>
      <c r="IM66" s="73"/>
      <c r="IN66" s="73"/>
      <c r="IO66" s="73"/>
      <c r="IP66" s="73"/>
      <c r="IQ66" s="73"/>
      <c r="IR66" s="73"/>
      <c r="IS66" s="73"/>
      <c r="IT66" s="73"/>
      <c r="IU66" s="73"/>
      <c r="IV66" s="73"/>
      <c r="IW66" s="73"/>
      <c r="IX66" s="73"/>
      <c r="IY66" s="73"/>
      <c r="IZ66" s="73"/>
    </row>
    <row r="67" spans="1:260" s="24" customFormat="1" ht="13.8">
      <c r="A67" s="52" t="s">
        <v>44</v>
      </c>
      <c r="B67" s="51">
        <f t="shared" si="57"/>
        <v>99999.999375000392</v>
      </c>
      <c r="C67" s="50">
        <f t="shared" si="42"/>
        <v>1654.1666563281315</v>
      </c>
      <c r="D67" s="49">
        <f t="shared" si="43"/>
        <v>0</v>
      </c>
      <c r="E67" s="28">
        <f t="shared" si="44"/>
        <v>0</v>
      </c>
      <c r="F67" s="28">
        <f t="shared" si="45"/>
        <v>5654.1666313281312</v>
      </c>
      <c r="G67" s="49">
        <f t="shared" si="46"/>
        <v>0</v>
      </c>
      <c r="H67" s="51">
        <f t="shared" si="58"/>
        <v>51999.999675000407</v>
      </c>
      <c r="I67" s="50">
        <f t="shared" si="47"/>
        <v>860.16666129063174</v>
      </c>
      <c r="J67" s="49">
        <f t="shared" si="48"/>
        <v>0</v>
      </c>
      <c r="K67" s="28">
        <f t="shared" si="49"/>
        <v>0</v>
      </c>
      <c r="L67" s="28">
        <f t="shared" si="50"/>
        <v>4860.1666362906317</v>
      </c>
      <c r="M67" s="49">
        <f t="shared" si="51"/>
        <v>0</v>
      </c>
      <c r="N67" s="51">
        <f t="shared" si="59"/>
        <v>3999.999975000419</v>
      </c>
      <c r="O67" s="50">
        <f t="shared" si="52"/>
        <v>66.166666253131936</v>
      </c>
      <c r="P67" s="49">
        <f t="shared" si="53"/>
        <v>0</v>
      </c>
      <c r="Q67" s="28">
        <f t="shared" si="54"/>
        <v>0</v>
      </c>
      <c r="R67" s="28">
        <f t="shared" si="55"/>
        <v>4066.1666412531317</v>
      </c>
      <c r="S67" s="49">
        <f t="shared" si="56"/>
        <v>0</v>
      </c>
      <c r="T67" s="51"/>
      <c r="U67" s="50"/>
      <c r="V67" s="49"/>
      <c r="W67" s="28"/>
      <c r="X67" s="28"/>
      <c r="Y67" s="49"/>
      <c r="Z67" s="51"/>
      <c r="AA67" s="50"/>
      <c r="AB67" s="49"/>
      <c r="AC67" s="28"/>
      <c r="AD67" s="28"/>
      <c r="AE67" s="49"/>
      <c r="AF67" s="51"/>
      <c r="AG67" s="50"/>
      <c r="AH67" s="49"/>
      <c r="AI67" s="28"/>
      <c r="AJ67" s="28"/>
      <c r="AK67" s="49"/>
      <c r="AL67" s="51"/>
      <c r="AM67" s="50"/>
      <c r="AN67" s="49"/>
      <c r="AO67" s="28"/>
      <c r="AP67" s="28"/>
      <c r="AQ67" s="48"/>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c r="EO67" s="73"/>
      <c r="EP67" s="73"/>
      <c r="EQ67" s="73"/>
      <c r="ER67" s="73"/>
      <c r="ES67" s="73"/>
      <c r="ET67" s="73"/>
      <c r="EU67" s="73"/>
      <c r="EV67" s="73"/>
      <c r="EW67" s="73"/>
      <c r="EX67" s="73"/>
      <c r="EY67" s="73"/>
      <c r="EZ67" s="73"/>
      <c r="FA67" s="73"/>
      <c r="FB67" s="73"/>
      <c r="FC67" s="73"/>
      <c r="FD67" s="73"/>
      <c r="FE67" s="73"/>
      <c r="FF67" s="73"/>
      <c r="FG67" s="73"/>
      <c r="FH67" s="73"/>
      <c r="FI67" s="73"/>
      <c r="FJ67" s="73"/>
      <c r="FK67" s="73"/>
      <c r="FL67" s="73"/>
      <c r="FM67" s="73"/>
      <c r="FN67" s="73"/>
      <c r="FO67" s="73"/>
      <c r="FP67" s="73"/>
      <c r="FQ67" s="73"/>
      <c r="FR67" s="73"/>
      <c r="FS67" s="73"/>
      <c r="FT67" s="73"/>
      <c r="FU67" s="73"/>
      <c r="FV67" s="73"/>
      <c r="FW67" s="73"/>
      <c r="FX67" s="73"/>
      <c r="FY67" s="73"/>
      <c r="FZ67" s="73"/>
      <c r="GA67" s="73"/>
      <c r="GB67" s="73"/>
      <c r="GC67" s="73"/>
      <c r="GD67" s="73"/>
      <c r="GE67" s="73"/>
      <c r="GF67" s="73"/>
      <c r="GG67" s="73"/>
      <c r="GH67" s="73"/>
      <c r="GI67" s="73"/>
      <c r="GJ67" s="73"/>
      <c r="GK67" s="73"/>
      <c r="GL67" s="73"/>
      <c r="GM67" s="73"/>
      <c r="GN67" s="73"/>
      <c r="GO67" s="73"/>
      <c r="GP67" s="73"/>
      <c r="GQ67" s="73"/>
      <c r="GR67" s="73"/>
      <c r="GS67" s="73"/>
      <c r="GT67" s="73"/>
      <c r="GU67" s="73"/>
      <c r="GV67" s="73"/>
      <c r="GW67" s="73"/>
      <c r="GX67" s="73"/>
      <c r="GY67" s="73"/>
      <c r="GZ67" s="73"/>
      <c r="HA67" s="73"/>
      <c r="HB67" s="73"/>
      <c r="HC67" s="73"/>
      <c r="HD67" s="73"/>
      <c r="HE67" s="73"/>
      <c r="HF67" s="73"/>
      <c r="HG67" s="73"/>
      <c r="HH67" s="73"/>
      <c r="HI67" s="73"/>
      <c r="HJ67" s="73"/>
      <c r="HK67" s="73"/>
      <c r="HL67" s="73"/>
      <c r="HM67" s="73"/>
      <c r="HN67" s="73"/>
      <c r="HO67" s="73"/>
      <c r="HP67" s="73"/>
      <c r="HQ67" s="73"/>
      <c r="HR67" s="73"/>
      <c r="HS67" s="73"/>
      <c r="HT67" s="73"/>
      <c r="HU67" s="73"/>
      <c r="HV67" s="73"/>
      <c r="HW67" s="73"/>
      <c r="HX67" s="73"/>
      <c r="HY67" s="73"/>
      <c r="HZ67" s="73"/>
      <c r="IA67" s="73"/>
      <c r="IB67" s="73"/>
      <c r="IC67" s="73"/>
      <c r="ID67" s="73"/>
      <c r="IE67" s="73"/>
      <c r="IF67" s="73"/>
      <c r="IG67" s="73"/>
      <c r="IH67" s="73"/>
      <c r="II67" s="73"/>
      <c r="IJ67" s="73"/>
      <c r="IK67" s="73"/>
      <c r="IL67" s="73"/>
      <c r="IM67" s="73"/>
      <c r="IN67" s="73"/>
      <c r="IO67" s="73"/>
      <c r="IP67" s="73"/>
      <c r="IQ67" s="73"/>
      <c r="IR67" s="73"/>
      <c r="IS67" s="73"/>
      <c r="IT67" s="73"/>
      <c r="IU67" s="73"/>
      <c r="IV67" s="73"/>
      <c r="IW67" s="73"/>
      <c r="IX67" s="73"/>
      <c r="IY67" s="73"/>
      <c r="IZ67" s="73"/>
    </row>
    <row r="68" spans="1:260" s="24" customFormat="1" ht="14.4" thickBot="1">
      <c r="A68" s="47" t="s">
        <v>45</v>
      </c>
      <c r="B68" s="45"/>
      <c r="C68" s="44">
        <f>SUM(C56:C67)</f>
        <v>24216.999848643827</v>
      </c>
      <c r="D68" s="43">
        <f>SUM(D56:D67)</f>
        <v>0</v>
      </c>
      <c r="E68" s="42">
        <f>SUM(E56:E67)</f>
        <v>0</v>
      </c>
      <c r="F68" s="42">
        <f>SUM(F56:F67)</f>
        <v>72216.999548643813</v>
      </c>
      <c r="G68" s="46">
        <f>SUM(G56:G67)</f>
        <v>0</v>
      </c>
      <c r="H68" s="45"/>
      <c r="I68" s="44">
        <f>SUM(I56:I67)</f>
        <v>14688.999908193829</v>
      </c>
      <c r="J68" s="43">
        <f>SUM(J56:J67)</f>
        <v>0</v>
      </c>
      <c r="K68" s="42">
        <f>SUM(K56:K67)</f>
        <v>0</v>
      </c>
      <c r="L68" s="42">
        <f>SUM(L56:L67)</f>
        <v>62688.999608193822</v>
      </c>
      <c r="M68" s="46">
        <f>SUM(M56:M67)</f>
        <v>0</v>
      </c>
      <c r="N68" s="45"/>
      <c r="O68" s="44">
        <f>SUM(O56:O67)</f>
        <v>5160.9999677438318</v>
      </c>
      <c r="P68" s="43">
        <f>SUM(P56:P67)</f>
        <v>0</v>
      </c>
      <c r="Q68" s="42">
        <f>SUM(Q56:Q67)</f>
        <v>0</v>
      </c>
      <c r="R68" s="42">
        <f>SUM(R56:R67)</f>
        <v>53160.999667743839</v>
      </c>
      <c r="S68" s="46">
        <f>SUM(S56:S67)</f>
        <v>0</v>
      </c>
      <c r="T68" s="45"/>
      <c r="U68" s="44"/>
      <c r="V68" s="43"/>
      <c r="W68" s="42"/>
      <c r="X68" s="42"/>
      <c r="Y68" s="46"/>
      <c r="Z68" s="45"/>
      <c r="AA68" s="44"/>
      <c r="AB68" s="43"/>
      <c r="AC68" s="42"/>
      <c r="AD68" s="42"/>
      <c r="AE68" s="46"/>
      <c r="AF68" s="45"/>
      <c r="AG68" s="44"/>
      <c r="AH68" s="43"/>
      <c r="AI68" s="42"/>
      <c r="AJ68" s="42"/>
      <c r="AK68" s="46"/>
      <c r="AL68" s="45"/>
      <c r="AM68" s="44"/>
      <c r="AN68" s="43"/>
      <c r="AO68" s="42"/>
      <c r="AP68" s="42"/>
      <c r="AQ68" s="58"/>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73"/>
      <c r="EQ68" s="73"/>
      <c r="ER68" s="73"/>
      <c r="ES68" s="73"/>
      <c r="ET68" s="73"/>
      <c r="EU68" s="73"/>
      <c r="EV68" s="73"/>
      <c r="EW68" s="73"/>
      <c r="EX68" s="73"/>
      <c r="EY68" s="73"/>
      <c r="EZ68" s="73"/>
      <c r="FA68" s="73"/>
      <c r="FB68" s="73"/>
      <c r="FC68" s="73"/>
      <c r="FD68" s="73"/>
      <c r="FE68" s="73"/>
      <c r="FF68" s="73"/>
      <c r="FG68" s="73"/>
      <c r="FH68" s="73"/>
      <c r="FI68" s="73"/>
      <c r="FJ68" s="73"/>
      <c r="FK68" s="73"/>
      <c r="FL68" s="73"/>
      <c r="FM68" s="73"/>
      <c r="FN68" s="73"/>
      <c r="FO68" s="73"/>
      <c r="FP68" s="73"/>
      <c r="FQ68" s="73"/>
      <c r="FR68" s="73"/>
      <c r="FS68" s="73"/>
      <c r="FT68" s="73"/>
      <c r="FU68" s="73"/>
      <c r="FV68" s="73"/>
      <c r="FW68" s="73"/>
      <c r="FX68" s="73"/>
      <c r="FY68" s="73"/>
      <c r="FZ68" s="73"/>
      <c r="GA68" s="73"/>
      <c r="GB68" s="73"/>
      <c r="GC68" s="73"/>
      <c r="GD68" s="73"/>
      <c r="GE68" s="73"/>
      <c r="GF68" s="73"/>
      <c r="GG68" s="73"/>
      <c r="GH68" s="73"/>
      <c r="GI68" s="73"/>
      <c r="GJ68" s="73"/>
      <c r="GK68" s="73"/>
      <c r="GL68" s="73"/>
      <c r="GM68" s="73"/>
      <c r="GN68" s="73"/>
      <c r="GO68" s="73"/>
      <c r="GP68" s="73"/>
      <c r="GQ68" s="73"/>
      <c r="GR68" s="73"/>
      <c r="GS68" s="73"/>
      <c r="GT68" s="73"/>
      <c r="GU68" s="73"/>
      <c r="GV68" s="73"/>
      <c r="GW68" s="73"/>
      <c r="GX68" s="73"/>
      <c r="GY68" s="73"/>
      <c r="GZ68" s="73"/>
      <c r="HA68" s="73"/>
      <c r="HB68" s="73"/>
      <c r="HC68" s="73"/>
      <c r="HD68" s="73"/>
      <c r="HE68" s="73"/>
      <c r="HF68" s="73"/>
      <c r="HG68" s="73"/>
      <c r="HH68" s="73"/>
      <c r="HI68" s="73"/>
      <c r="HJ68" s="73"/>
      <c r="HK68" s="73"/>
      <c r="HL68" s="73"/>
      <c r="HM68" s="73"/>
      <c r="HN68" s="73"/>
      <c r="HO68" s="73"/>
      <c r="HP68" s="73"/>
      <c r="HQ68" s="73"/>
      <c r="HR68" s="73"/>
      <c r="HS68" s="73"/>
      <c r="HT68" s="73"/>
      <c r="HU68" s="73"/>
      <c r="HV68" s="73"/>
      <c r="HW68" s="73"/>
      <c r="HX68" s="73"/>
      <c r="HY68" s="73"/>
      <c r="HZ68" s="73"/>
      <c r="IA68" s="73"/>
      <c r="IB68" s="73"/>
      <c r="IC68" s="73"/>
      <c r="ID68" s="73"/>
      <c r="IE68" s="73"/>
      <c r="IF68" s="73"/>
      <c r="IG68" s="73"/>
      <c r="IH68" s="73"/>
      <c r="II68" s="73"/>
      <c r="IJ68" s="73"/>
      <c r="IK68" s="73"/>
      <c r="IL68" s="73"/>
      <c r="IM68" s="73"/>
      <c r="IN68" s="73"/>
      <c r="IO68" s="73"/>
      <c r="IP68" s="73"/>
      <c r="IQ68" s="73"/>
      <c r="IR68" s="73"/>
      <c r="IS68" s="73"/>
      <c r="IT68" s="73"/>
      <c r="IU68" s="73"/>
      <c r="IV68" s="73"/>
      <c r="IW68" s="73"/>
      <c r="IX68" s="73"/>
      <c r="IY68" s="73"/>
      <c r="IZ68" s="73"/>
    </row>
    <row r="69" spans="1:260" s="24" customFormat="1" ht="12.75" hidden="1" customHeight="1" thickBot="1">
      <c r="A69" s="88" t="s">
        <v>22</v>
      </c>
      <c r="B69" s="79" t="s">
        <v>49</v>
      </c>
      <c r="C69" s="80"/>
      <c r="D69" s="80"/>
      <c r="E69" s="80"/>
      <c r="F69" s="80"/>
      <c r="G69" s="81"/>
      <c r="H69" s="79" t="s">
        <v>50</v>
      </c>
      <c r="I69" s="80"/>
      <c r="J69" s="80"/>
      <c r="K69" s="80"/>
      <c r="L69" s="80"/>
      <c r="M69" s="81"/>
      <c r="N69" s="79" t="s">
        <v>51</v>
      </c>
      <c r="O69" s="80"/>
      <c r="P69" s="80"/>
      <c r="Q69" s="80"/>
      <c r="R69" s="80"/>
      <c r="S69" s="81"/>
      <c r="T69" s="79" t="s">
        <v>52</v>
      </c>
      <c r="U69" s="80"/>
      <c r="V69" s="80"/>
      <c r="W69" s="80"/>
      <c r="X69" s="80"/>
      <c r="Y69" s="81"/>
      <c r="Z69" s="79" t="s">
        <v>53</v>
      </c>
      <c r="AA69" s="80"/>
      <c r="AB69" s="80"/>
      <c r="AC69" s="80"/>
      <c r="AD69" s="80"/>
      <c r="AE69" s="81"/>
      <c r="AF69" s="79" t="s">
        <v>54</v>
      </c>
      <c r="AG69" s="80"/>
      <c r="AH69" s="80"/>
      <c r="AI69" s="80"/>
      <c r="AJ69" s="80"/>
      <c r="AK69" s="81"/>
      <c r="AL69" s="57"/>
      <c r="AM69" s="57"/>
      <c r="AN69" s="57"/>
      <c r="AO69" s="57"/>
      <c r="AP69" s="57"/>
      <c r="AQ69" s="36"/>
      <c r="AR69" s="36"/>
      <c r="AS69" s="36"/>
      <c r="AT69" s="36"/>
      <c r="AU69" s="36"/>
      <c r="AV69" s="36"/>
      <c r="AW69" s="36"/>
      <c r="AX69" s="36"/>
      <c r="AY69" s="36"/>
      <c r="AZ69" s="36"/>
      <c r="BA69" s="36"/>
      <c r="BB69" s="36"/>
      <c r="BC69" s="36"/>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73"/>
      <c r="EQ69" s="73"/>
      <c r="ER69" s="73"/>
      <c r="ES69" s="73"/>
      <c r="ET69" s="73"/>
      <c r="EU69" s="73"/>
      <c r="EV69" s="73"/>
      <c r="EW69" s="73"/>
      <c r="EX69" s="73"/>
      <c r="EY69" s="73"/>
      <c r="EZ69" s="73"/>
      <c r="FA69" s="73"/>
      <c r="FB69" s="73"/>
      <c r="FC69" s="73"/>
      <c r="FD69" s="73"/>
      <c r="FE69" s="73"/>
      <c r="FF69" s="73"/>
      <c r="FG69" s="73"/>
      <c r="FH69" s="73"/>
      <c r="FI69" s="73"/>
      <c r="FJ69" s="73"/>
      <c r="FK69" s="73"/>
      <c r="FL69" s="73"/>
      <c r="FM69" s="73"/>
      <c r="FN69" s="73"/>
      <c r="FO69" s="73"/>
      <c r="FP69" s="73"/>
      <c r="FQ69" s="73"/>
      <c r="FR69" s="73"/>
      <c r="FS69" s="73"/>
      <c r="FT69" s="73"/>
      <c r="FU69" s="73"/>
      <c r="FV69" s="73"/>
      <c r="FW69" s="73"/>
      <c r="FX69" s="73"/>
      <c r="FY69" s="73"/>
      <c r="FZ69" s="73"/>
      <c r="GA69" s="73"/>
      <c r="GB69" s="73"/>
      <c r="GC69" s="73"/>
      <c r="GD69" s="73"/>
      <c r="GE69" s="73"/>
      <c r="GF69" s="73"/>
      <c r="GG69" s="73"/>
      <c r="GH69" s="73"/>
      <c r="GI69" s="73"/>
      <c r="GJ69" s="73"/>
      <c r="GK69" s="73"/>
      <c r="GL69" s="73"/>
      <c r="GM69" s="73"/>
      <c r="GN69" s="73"/>
      <c r="GO69" s="73"/>
      <c r="GP69" s="73"/>
      <c r="GQ69" s="73"/>
      <c r="GR69" s="73"/>
      <c r="GS69" s="73"/>
      <c r="GT69" s="73"/>
      <c r="GU69" s="73"/>
      <c r="GV69" s="73"/>
      <c r="GW69" s="73"/>
      <c r="GX69" s="73"/>
      <c r="GY69" s="73"/>
      <c r="GZ69" s="73"/>
      <c r="HA69" s="73"/>
      <c r="HB69" s="73"/>
      <c r="HC69" s="73"/>
      <c r="HD69" s="73"/>
      <c r="HE69" s="73"/>
      <c r="HF69" s="73"/>
      <c r="HG69" s="73"/>
      <c r="HH69" s="73"/>
      <c r="HI69" s="73"/>
      <c r="HJ69" s="73"/>
      <c r="HK69" s="73"/>
      <c r="HL69" s="73"/>
      <c r="HM69" s="73"/>
      <c r="HN69" s="73"/>
      <c r="HO69" s="73"/>
      <c r="HP69" s="73"/>
      <c r="HQ69" s="73"/>
      <c r="HR69" s="73"/>
      <c r="HS69" s="73"/>
      <c r="HT69" s="73"/>
      <c r="HU69" s="73"/>
      <c r="HV69" s="73"/>
      <c r="HW69" s="73"/>
      <c r="HX69" s="73"/>
      <c r="HY69" s="73"/>
      <c r="HZ69" s="73"/>
      <c r="IA69" s="73"/>
      <c r="IB69" s="73"/>
      <c r="IC69" s="73"/>
      <c r="ID69" s="73"/>
      <c r="IE69" s="73"/>
      <c r="IF69" s="73"/>
      <c r="IG69" s="73"/>
      <c r="IH69" s="73"/>
      <c r="II69" s="73"/>
      <c r="IJ69" s="73"/>
      <c r="IK69" s="73"/>
      <c r="IL69" s="73"/>
      <c r="IM69" s="73"/>
      <c r="IN69" s="73"/>
      <c r="IO69" s="73"/>
      <c r="IP69" s="73"/>
      <c r="IQ69" s="73"/>
      <c r="IR69" s="73"/>
      <c r="IS69" s="73"/>
      <c r="IT69" s="73"/>
      <c r="IU69" s="73"/>
      <c r="IV69" s="73"/>
      <c r="IW69" s="73"/>
      <c r="IX69" s="73"/>
      <c r="IY69" s="73"/>
      <c r="IZ69" s="73"/>
    </row>
    <row r="70" spans="1:260" s="24" customFormat="1" ht="93" hidden="1" customHeight="1" thickBot="1">
      <c r="A70" s="89"/>
      <c r="B70" s="55" t="s">
        <v>30</v>
      </c>
      <c r="C70" s="55" t="s">
        <v>74</v>
      </c>
      <c r="D70" s="54" t="s">
        <v>73</v>
      </c>
      <c r="E70" s="55" t="s">
        <v>31</v>
      </c>
      <c r="F70" s="55" t="s">
        <v>32</v>
      </c>
      <c r="G70" s="54" t="s">
        <v>71</v>
      </c>
      <c r="H70" s="55" t="s">
        <v>30</v>
      </c>
      <c r="I70" s="55" t="s">
        <v>74</v>
      </c>
      <c r="J70" s="54" t="s">
        <v>73</v>
      </c>
      <c r="K70" s="55" t="s">
        <v>31</v>
      </c>
      <c r="L70" s="55" t="s">
        <v>72</v>
      </c>
      <c r="M70" s="54" t="s">
        <v>71</v>
      </c>
      <c r="N70" s="55" t="s">
        <v>30</v>
      </c>
      <c r="O70" s="55" t="s">
        <v>74</v>
      </c>
      <c r="P70" s="54" t="s">
        <v>73</v>
      </c>
      <c r="Q70" s="55" t="s">
        <v>31</v>
      </c>
      <c r="R70" s="55" t="s">
        <v>72</v>
      </c>
      <c r="S70" s="54" t="s">
        <v>71</v>
      </c>
      <c r="T70" s="55" t="s">
        <v>30</v>
      </c>
      <c r="U70" s="55" t="s">
        <v>74</v>
      </c>
      <c r="V70" s="54" t="s">
        <v>73</v>
      </c>
      <c r="W70" s="55" t="s">
        <v>31</v>
      </c>
      <c r="X70" s="55" t="s">
        <v>72</v>
      </c>
      <c r="Y70" s="54" t="s">
        <v>71</v>
      </c>
      <c r="Z70" s="55" t="s">
        <v>30</v>
      </c>
      <c r="AA70" s="55" t="s">
        <v>74</v>
      </c>
      <c r="AB70" s="54" t="s">
        <v>73</v>
      </c>
      <c r="AC70" s="55" t="s">
        <v>31</v>
      </c>
      <c r="AD70" s="55" t="s">
        <v>72</v>
      </c>
      <c r="AE70" s="54" t="s">
        <v>71</v>
      </c>
      <c r="AF70" s="56" t="s">
        <v>30</v>
      </c>
      <c r="AG70" s="55" t="s">
        <v>74</v>
      </c>
      <c r="AH70" s="54" t="s">
        <v>73</v>
      </c>
      <c r="AI70" s="55" t="s">
        <v>31</v>
      </c>
      <c r="AJ70" s="55" t="s">
        <v>72</v>
      </c>
      <c r="AK70" s="54" t="s">
        <v>71</v>
      </c>
      <c r="AL70" s="53"/>
      <c r="AM70" s="53"/>
      <c r="AN70" s="53"/>
      <c r="AO70" s="53"/>
      <c r="AP70" s="53"/>
      <c r="AQ70" s="36"/>
      <c r="AR70" s="36"/>
      <c r="AS70" s="36"/>
      <c r="AT70" s="36"/>
      <c r="AU70" s="36"/>
      <c r="AV70" s="36"/>
      <c r="AW70" s="36"/>
      <c r="AX70" s="36"/>
      <c r="AY70" s="36"/>
      <c r="AZ70" s="36"/>
      <c r="BA70" s="36"/>
      <c r="BB70" s="36"/>
      <c r="BC70" s="36"/>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c r="GH70" s="73"/>
      <c r="GI70" s="73"/>
      <c r="GJ70" s="73"/>
      <c r="GK70" s="73"/>
      <c r="GL70" s="73"/>
      <c r="GM70" s="73"/>
      <c r="GN70" s="73"/>
      <c r="GO70" s="73"/>
      <c r="GP70" s="73"/>
      <c r="GQ70" s="73"/>
      <c r="GR70" s="73"/>
      <c r="GS70" s="73"/>
      <c r="GT70" s="73"/>
      <c r="GU70" s="73"/>
      <c r="GV70" s="73"/>
      <c r="GW70" s="73"/>
      <c r="GX70" s="73"/>
      <c r="GY70" s="73"/>
      <c r="GZ70" s="73"/>
      <c r="HA70" s="73"/>
      <c r="HB70" s="73"/>
      <c r="HC70" s="73"/>
      <c r="HD70" s="73"/>
      <c r="HE70" s="73"/>
      <c r="HF70" s="73"/>
      <c r="HG70" s="73"/>
      <c r="HH70" s="73"/>
      <c r="HI70" s="73"/>
      <c r="HJ70" s="73"/>
      <c r="HK70" s="73"/>
      <c r="HL70" s="73"/>
      <c r="HM70" s="73"/>
      <c r="HN70" s="73"/>
      <c r="HO70" s="73"/>
      <c r="HP70" s="73"/>
      <c r="HQ70" s="73"/>
      <c r="HR70" s="73"/>
      <c r="HS70" s="73"/>
      <c r="HT70" s="73"/>
      <c r="HU70" s="73"/>
      <c r="HV70" s="73"/>
      <c r="HW70" s="73"/>
      <c r="HX70" s="73"/>
      <c r="HY70" s="73"/>
      <c r="HZ70" s="73"/>
      <c r="IA70" s="73"/>
      <c r="IB70" s="73"/>
      <c r="IC70" s="73"/>
      <c r="ID70" s="73"/>
      <c r="IE70" s="73"/>
      <c r="IF70" s="73"/>
      <c r="IG70" s="73"/>
      <c r="IH70" s="73"/>
      <c r="II70" s="73"/>
      <c r="IJ70" s="73"/>
      <c r="IK70" s="73"/>
      <c r="IL70" s="73"/>
      <c r="IM70" s="73"/>
      <c r="IN70" s="73"/>
      <c r="IO70" s="73"/>
      <c r="IP70" s="73"/>
      <c r="IQ70" s="73"/>
      <c r="IR70" s="73"/>
      <c r="IS70" s="73"/>
      <c r="IT70" s="73"/>
      <c r="IU70" s="73"/>
      <c r="IV70" s="73"/>
      <c r="IW70" s="73"/>
      <c r="IX70" s="73"/>
      <c r="IY70" s="73"/>
      <c r="IZ70" s="73"/>
    </row>
    <row r="71" spans="1:260" s="24" customFormat="1" ht="13.8" hidden="1">
      <c r="A71" s="52" t="s">
        <v>33</v>
      </c>
      <c r="B71" s="51">
        <f>IF(data2=1,IF((AL67-sumproplat2)&gt;1,AL67-sumproplat2,0),IF(AL67-(sumproplat2-AM67-AO67)&gt;0,AL67-(AP67-AM67-AO67),0))</f>
        <v>0</v>
      </c>
      <c r="C71" s="50">
        <f t="shared" ref="C71:C82" si="60">IF(SUBSTITUTE(SUBSTITUTE(LEFT($A71,2),".","")," ","")*1+SUBSTITUTE(SUBSTITUTE(LEFT(B$69,2)," ",""),".","")*12-12&lt;=$M$15,B71*($M$14/12),B71*($M$17/12))</f>
        <v>0</v>
      </c>
      <c r="D71" s="49">
        <f t="shared" ref="D71:D82" si="61">IF(SUBSTITUTE(SUBSTITUTE(LEFT($A71,2),".","")," ","")*1+SUBSTITUTE(SUBSTITUTE(LEFT(B$69,2)," ",""),".","")*12-12&lt;=$M$15,B71*($M$14/12),B71*($M$19/12))</f>
        <v>0</v>
      </c>
      <c r="E71" s="28">
        <f t="shared" ref="E71:E82" si="62">IF(AND($A71="1 міс.",B71&gt;0),$M$32*$M$6+$M$33*B71,0)+IF(B71-IF(data2=1,IF(C71&gt;0.001,C71+sumproplat2,0),IF(B71&gt;sumproplat2*2,sumproplat2,B71+C71))&lt;0,$M$35,0)+IF(B71&gt;0,$M$28,0)</f>
        <v>0</v>
      </c>
      <c r="F71" s="28">
        <f t="shared" ref="F71:F82" si="63">IF(data2=1,IF(C71&gt;0.001,C71+E71+sumproplat2,0),IF(B71&gt;sumproplat2*2,sumproplat2+E71,B71+C71+E71))</f>
        <v>0</v>
      </c>
      <c r="G71" s="49">
        <f t="shared" ref="G71:G82" si="64">IF(data2=1,IF(D71&gt;0.001,D71+E71+sumproplat2,0),IF(B71&gt;sumproplat2*2,sumproplat2+E71,B71+D71+E71))</f>
        <v>0</v>
      </c>
      <c r="H71" s="51">
        <f>IF(data2=1,IF((B82-sumproplat2)&gt;1,B82-sumproplat2,0),IF(B82-(sumproplat2-C82-E82)&gt;0,B82-(F82-C82-E82),0))</f>
        <v>0</v>
      </c>
      <c r="I71" s="50">
        <f t="shared" ref="I71:I82" si="65">IF(SUBSTITUTE(SUBSTITUTE(LEFT($A71,2),".","")," ","")*1+SUBSTITUTE(SUBSTITUTE(LEFT(H$69,2)," ",""),".","")*12-12&lt;=$M$15,H71*($M$14/12),H71*($M$17/12))</f>
        <v>0</v>
      </c>
      <c r="J71" s="49">
        <f t="shared" ref="J71:J82" si="66">IF(SUBSTITUTE(SUBSTITUTE(LEFT($A71,2),".","")," ","")*1+SUBSTITUTE(SUBSTITUTE(LEFT(H$69,2)," ",""),".","")*12-12&lt;=$M$15,H71*($M$14/12),H71*($M$19/12))</f>
        <v>0</v>
      </c>
      <c r="K71" s="28">
        <f t="shared" ref="K71:K82" si="67">IF(AND($A71="1 міс.",H71&gt;0),$M$32*$M$6+$M$33*H71,0)+IF(H71-IF(data2=1,IF(I71&gt;0.001,I71+sumproplat2,0),IF(H71&gt;sumproplat2*2,sumproplat2,H71+I71))&lt;0,$M$35,0)+IF(H71&gt;0,$M$28,0)</f>
        <v>0</v>
      </c>
      <c r="L71" s="28">
        <f t="shared" ref="L71:L82" si="68">IF(data2=1,IF(I71&gt;0.001,I71+K71+sumproplat2,0),IF(H71&gt;sumproplat2*2,sumproplat2+K71,H71+I71+K71))</f>
        <v>0</v>
      </c>
      <c r="M71" s="49">
        <f t="shared" ref="M71:M82" si="69">IF(data2=1,IF(J71&gt;0.001,J71+K71+sumproplat2,0),IF(H71&gt;sumproplat2*2,sumproplat2+K71,H71+J71+K71))</f>
        <v>0</v>
      </c>
      <c r="N71" s="51">
        <f>IF(data2=1,IF((H82-sumproplat2)&gt;1,H82-sumproplat2,0),IF(H82-(sumproplat2-I82-K82)&gt;0,H82-(L82-I82-K82),0))</f>
        <v>0</v>
      </c>
      <c r="O71" s="50">
        <f t="shared" ref="O71:O82" si="70">IF(SUBSTITUTE(SUBSTITUTE(LEFT($A71,2),".","")," ","")*1+SUBSTITUTE(SUBSTITUTE(LEFT(N$69,2)," ",""),".","")*12-12&lt;=$M$15,N71*($M$14/12),N71*($M$17/12))</f>
        <v>0</v>
      </c>
      <c r="P71" s="49">
        <f t="shared" ref="P71:P82" si="71">IF(SUBSTITUTE(SUBSTITUTE(LEFT($A71,2),".","")," ","")*1+SUBSTITUTE(SUBSTITUTE(LEFT(N$69,2)," ",""),".","")*12-12&lt;=$M$15,N71*($M$14/12),N71*($M$19/12))</f>
        <v>0</v>
      </c>
      <c r="Q71" s="28">
        <f t="shared" ref="Q71:Q82" si="72">IF(AND($A71="1 міс.",N71&gt;0),$M$32*$M$6+$M$33*N71,0)+IF(N71-IF(data2=1,IF(O71&gt;0.001,O71+sumproplat2,0),IF(N71&gt;sumproplat2*2,sumproplat2,N71+O71))&lt;0,$M$35,0)+IF(N71&gt;0,$M$28,0)</f>
        <v>0</v>
      </c>
      <c r="R71" s="28">
        <f t="shared" ref="R71:R82" si="73">IF(data2=1,IF(O71&gt;0.001,O71+Q71+sumproplat2,0),IF(N71&gt;sumproplat2*2,sumproplat2+Q71,N71+O71+Q71))</f>
        <v>0</v>
      </c>
      <c r="S71" s="49">
        <f t="shared" ref="S71:S82" si="74">IF(data2=1,IF(P71&gt;0.001,P71+Q71+sumproplat2,0),IF(N71&gt;sumproplat2*2,sumproplat2+Q71,N71+P71+Q71))</f>
        <v>0</v>
      </c>
      <c r="T71" s="51">
        <f>IF(data2=1,IF((N82-sumproplat2)&gt;1,N82-sumproplat2,0),IF(N82-(sumproplat2-O82-Q82)&gt;0,N82-(R82-O82-Q82),0))</f>
        <v>0</v>
      </c>
      <c r="U71" s="50">
        <f t="shared" ref="U71:U82" si="75">IF(SUBSTITUTE(SUBSTITUTE(LEFT($A71,2),".","")," ","")*1+SUBSTITUTE(SUBSTITUTE(LEFT(T$69,2)," ",""),".","")*12-12&lt;=$M$15,T71*($M$14/12),T71*($M$17/12))</f>
        <v>0</v>
      </c>
      <c r="V71" s="49">
        <f t="shared" ref="V71:V82" si="76">IF(SUBSTITUTE(SUBSTITUTE(LEFT($A71,2),".","")," ","")*1+SUBSTITUTE(SUBSTITUTE(LEFT(T$69,2)," ",""),".","")*12-12&lt;=$M$15,T71*($M$14/12),T71*($M$19/12))</f>
        <v>0</v>
      </c>
      <c r="W71" s="28">
        <f t="shared" ref="W71:W82" si="77">IF(AND($A71="1 міс.",T71&gt;0),$M$32*$M$6+$M$33*T71,0)+IF(T71-IF(data2=1,IF(U71&gt;0.001,U71+sumproplat2,0),IF(T71&gt;sumproplat2*2,sumproplat2,T71+U71))&lt;0,$M$35,0)+IF(T71&gt;0,$M$28,0)</f>
        <v>0</v>
      </c>
      <c r="X71" s="28">
        <f t="shared" ref="X71:X82" si="78">IF(data2=1,IF(U71&gt;0.001,U71+W71+sumproplat2,0),IF(T71&gt;sumproplat2*2,sumproplat2+W71,T71+U71+W71))</f>
        <v>0</v>
      </c>
      <c r="Y71" s="49">
        <f t="shared" ref="Y71:Y82" si="79">IF(data2=1,IF(V71&gt;0.001,V71+W71+sumproplat2,0),IF(T71&gt;sumproplat2*2,sumproplat2+W71,T71+V71+W71))</f>
        <v>0</v>
      </c>
      <c r="Z71" s="51">
        <f>IF(data2=1,IF((T82-sumproplat2)&gt;1,T82-sumproplat2,0),IF(T82-(sumproplat2-U82-W82)&gt;0,T82-(X82-U82-W82),0))</f>
        <v>0</v>
      </c>
      <c r="AA71" s="50">
        <f t="shared" ref="AA71:AA82" si="80">IF(SUBSTITUTE(SUBSTITUTE(LEFT($A71,2),".","")," ","")*1+SUBSTITUTE(SUBSTITUTE(LEFT(Z$69,2)," ",""),".","")*12-12&lt;=$M$15,Z71*($M$14/12),Z71*($M$17/12))</f>
        <v>0</v>
      </c>
      <c r="AB71" s="49">
        <f t="shared" ref="AB71:AB82" si="81">IF(SUBSTITUTE(SUBSTITUTE(LEFT($A71,2),".","")," ","")*1+SUBSTITUTE(SUBSTITUTE(LEFT(Z$69,2)," ",""),".","")*12-12&lt;=$M$15,Z71*($M$14/12),Z71*($M$19/12))</f>
        <v>0</v>
      </c>
      <c r="AC71" s="28">
        <f t="shared" ref="AC71:AC82" si="82">IF(AND($A71="1 міс.",Z71&gt;0),$M$32*$M$6+$M$33*Z71,0)+IF(Z71-IF(data2=1,IF(AA71&gt;0.001,AA71+sumproplat2,0),IF(Z71&gt;sumproplat2*2,sumproplat2,Z71+AA71))&lt;0,$M$35,0)+IF(Z71&gt;0,$M$28,0)</f>
        <v>0</v>
      </c>
      <c r="AD71" s="28">
        <f t="shared" ref="AD71:AD82" si="83">IF(data2=1,IF(AA71&gt;0.001,AA71+AC71+sumproplat2,0),IF(Z71&gt;sumproplat2*2,sumproplat2+AC71,Z71+AA71+AC71))</f>
        <v>0</v>
      </c>
      <c r="AE71" s="49">
        <f t="shared" ref="AE71:AE82" si="84">IF(data2=1,IF(AB71&gt;0.001,AB71+AC71+sumproplat2,0),IF(Z71&gt;sumproplat2*2,sumproplat2+AC71,Z71+AB71+AC71))</f>
        <v>0</v>
      </c>
      <c r="AF71" s="51">
        <f>IF(data2=1,IF((Z82-sumproplat2)&gt;1,Z82-sumproplat2,0),IF(Z82-(sumproplat2-AA82-AC82)&gt;0,Z82-(AD82-AA82-AC82),0))</f>
        <v>0</v>
      </c>
      <c r="AG71" s="50">
        <f t="shared" ref="AG71:AG82" si="85">IF(SUBSTITUTE(SUBSTITUTE(LEFT($A71,2),".","")," ","")*1+SUBSTITUTE(SUBSTITUTE(LEFT(AF$69,2)," ",""),".","")*12-12&lt;=$M$15,AF71*($M$14/12),AF71*($M$17/12))</f>
        <v>0</v>
      </c>
      <c r="AH71" s="49">
        <f t="shared" ref="AH71:AH82" si="86">IF(SUBSTITUTE(SUBSTITUTE(LEFT($A71,2),".","")," ","")*1+SUBSTITUTE(SUBSTITUTE(LEFT(AF$69,2)," ",""),".","")*12-12&lt;=$M$15,AF71*($M$14/12),AF71*($M$19/12))</f>
        <v>0</v>
      </c>
      <c r="AI71" s="28">
        <f t="shared" ref="AI71:AI82" si="87">IF(AND($A71="1 міс.",AF71&gt;0),$M$32*$M$6+$M$33*AF71,0)+IF(AF71-IF(data2=1,IF(AG71&gt;0.001,AG71+sumproplat2,0),IF(AF71&gt;sumproplat2*2,sumproplat2,AF71+AG71))&lt;0,$M$35,0)+IF(AF71&gt;0,$M$28,0)</f>
        <v>0</v>
      </c>
      <c r="AJ71" s="28">
        <f t="shared" ref="AJ71:AJ82" si="88">IF(data2=1,IF(AG71&gt;0.001,AG71+AI71+sumproplat2,0),IF(AF71&gt;sumproplat2*2,sumproplat2+AI71,AF71+AG71+AI71))</f>
        <v>0</v>
      </c>
      <c r="AK71" s="48">
        <f t="shared" ref="AK71:AK82" si="89">IF(data2=1,IF(AH71&gt;0.001,AH71+AI71+sumproplat2,0),IF(AF71&gt;sumproplat2*2,sumproplat2+AI71,AF71+AH71+AI71))</f>
        <v>0</v>
      </c>
      <c r="AL71" s="27"/>
      <c r="AM71" s="27"/>
      <c r="AN71" s="27"/>
      <c r="AO71" s="27"/>
      <c r="AP71" s="27"/>
      <c r="AQ71" s="36"/>
      <c r="AR71" s="36"/>
      <c r="AS71" s="36"/>
      <c r="AT71" s="36"/>
      <c r="AU71" s="36"/>
      <c r="AV71" s="36"/>
      <c r="AW71" s="36"/>
      <c r="AX71" s="36"/>
      <c r="AY71" s="36"/>
      <c r="AZ71" s="36"/>
      <c r="BA71" s="36"/>
      <c r="BB71" s="36"/>
      <c r="BC71" s="36"/>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c r="EP71" s="73"/>
      <c r="EQ71" s="73"/>
      <c r="ER71" s="73"/>
      <c r="ES71" s="73"/>
      <c r="ET71" s="73"/>
      <c r="EU71" s="73"/>
      <c r="EV71" s="73"/>
      <c r="EW71" s="73"/>
      <c r="EX71" s="73"/>
      <c r="EY71" s="73"/>
      <c r="EZ71" s="73"/>
      <c r="FA71" s="73"/>
      <c r="FB71" s="73"/>
      <c r="FC71" s="73"/>
      <c r="FD71" s="73"/>
      <c r="FE71" s="73"/>
      <c r="FF71" s="73"/>
      <c r="FG71" s="73"/>
      <c r="FH71" s="73"/>
      <c r="FI71" s="73"/>
      <c r="FJ71" s="73"/>
      <c r="FK71" s="73"/>
      <c r="FL71" s="73"/>
      <c r="FM71" s="73"/>
      <c r="FN71" s="73"/>
      <c r="FO71" s="73"/>
      <c r="FP71" s="73"/>
      <c r="FQ71" s="73"/>
      <c r="FR71" s="73"/>
      <c r="FS71" s="73"/>
      <c r="FT71" s="73"/>
      <c r="FU71" s="73"/>
      <c r="FV71" s="73"/>
      <c r="FW71" s="73"/>
      <c r="FX71" s="73"/>
      <c r="FY71" s="73"/>
      <c r="FZ71" s="73"/>
      <c r="GA71" s="73"/>
      <c r="GB71" s="73"/>
      <c r="GC71" s="73"/>
      <c r="GD71" s="73"/>
      <c r="GE71" s="73"/>
      <c r="GF71" s="73"/>
      <c r="GG71" s="73"/>
      <c r="GH71" s="73"/>
      <c r="GI71" s="73"/>
      <c r="GJ71" s="73"/>
      <c r="GK71" s="73"/>
      <c r="GL71" s="73"/>
      <c r="GM71" s="73"/>
      <c r="GN71" s="73"/>
      <c r="GO71" s="73"/>
      <c r="GP71" s="73"/>
      <c r="GQ71" s="73"/>
      <c r="GR71" s="73"/>
      <c r="GS71" s="73"/>
      <c r="GT71" s="73"/>
      <c r="GU71" s="73"/>
      <c r="GV71" s="73"/>
      <c r="GW71" s="73"/>
      <c r="GX71" s="73"/>
      <c r="GY71" s="73"/>
      <c r="GZ71" s="73"/>
      <c r="HA71" s="73"/>
      <c r="HB71" s="73"/>
      <c r="HC71" s="73"/>
      <c r="HD71" s="73"/>
      <c r="HE71" s="73"/>
      <c r="HF71" s="73"/>
      <c r="HG71" s="73"/>
      <c r="HH71" s="73"/>
      <c r="HI71" s="73"/>
      <c r="HJ71" s="73"/>
      <c r="HK71" s="73"/>
      <c r="HL71" s="73"/>
      <c r="HM71" s="73"/>
      <c r="HN71" s="73"/>
      <c r="HO71" s="73"/>
      <c r="HP71" s="73"/>
      <c r="HQ71" s="73"/>
      <c r="HR71" s="73"/>
      <c r="HS71" s="73"/>
      <c r="HT71" s="73"/>
      <c r="HU71" s="73"/>
      <c r="HV71" s="73"/>
      <c r="HW71" s="73"/>
      <c r="HX71" s="73"/>
      <c r="HY71" s="73"/>
      <c r="HZ71" s="73"/>
      <c r="IA71" s="73"/>
      <c r="IB71" s="73"/>
      <c r="IC71" s="73"/>
      <c r="ID71" s="73"/>
      <c r="IE71" s="73"/>
      <c r="IF71" s="73"/>
      <c r="IG71" s="73"/>
      <c r="IH71" s="73"/>
      <c r="II71" s="73"/>
      <c r="IJ71" s="73"/>
      <c r="IK71" s="73"/>
      <c r="IL71" s="73"/>
      <c r="IM71" s="73"/>
      <c r="IN71" s="73"/>
      <c r="IO71" s="73"/>
      <c r="IP71" s="73"/>
      <c r="IQ71" s="73"/>
      <c r="IR71" s="73"/>
      <c r="IS71" s="73"/>
      <c r="IT71" s="73"/>
      <c r="IU71" s="73"/>
      <c r="IV71" s="73"/>
      <c r="IW71" s="73"/>
      <c r="IX71" s="73"/>
      <c r="IY71" s="73"/>
      <c r="IZ71" s="73"/>
    </row>
    <row r="72" spans="1:260" s="24" customFormat="1" ht="13.8" hidden="1">
      <c r="A72" s="52" t="s">
        <v>34</v>
      </c>
      <c r="B72" s="51">
        <f t="shared" ref="B72:B82" si="90">IF(data2=1,IF((B71-sumproplat2)&gt;1,B71-sumproplat2,0),IF(B71-(sumproplat2-C71-E71)&gt;0,B71-(F71-C71-E71),0))</f>
        <v>0</v>
      </c>
      <c r="C72" s="50">
        <f t="shared" si="60"/>
        <v>0</v>
      </c>
      <c r="D72" s="49">
        <f t="shared" si="61"/>
        <v>0</v>
      </c>
      <c r="E72" s="28">
        <f t="shared" si="62"/>
        <v>0</v>
      </c>
      <c r="F72" s="28">
        <f t="shared" si="63"/>
        <v>0</v>
      </c>
      <c r="G72" s="49">
        <f t="shared" si="64"/>
        <v>0</v>
      </c>
      <c r="H72" s="51">
        <f t="shared" ref="H72:H82" si="91">IF(data2=1,IF((H71-sumproplat2)&gt;1,H71-sumproplat2,0),IF(H71-(sumproplat2-I71-K71)&gt;0,H71-(L71-I71-K71),0))</f>
        <v>0</v>
      </c>
      <c r="I72" s="50">
        <f t="shared" si="65"/>
        <v>0</v>
      </c>
      <c r="J72" s="49">
        <f t="shared" si="66"/>
        <v>0</v>
      </c>
      <c r="K72" s="28">
        <f t="shared" si="67"/>
        <v>0</v>
      </c>
      <c r="L72" s="28">
        <f t="shared" si="68"/>
        <v>0</v>
      </c>
      <c r="M72" s="49">
        <f t="shared" si="69"/>
        <v>0</v>
      </c>
      <c r="N72" s="51">
        <f t="shared" ref="N72:N82" si="92">IF(data2=1,IF((N71-sumproplat2)&gt;1,N71-sumproplat2,0),IF(N71-(sumproplat2-O71-Q71)&gt;0,N71-(R71-O71-Q71),0))</f>
        <v>0</v>
      </c>
      <c r="O72" s="50">
        <f t="shared" si="70"/>
        <v>0</v>
      </c>
      <c r="P72" s="49">
        <f t="shared" si="71"/>
        <v>0</v>
      </c>
      <c r="Q72" s="28">
        <f t="shared" si="72"/>
        <v>0</v>
      </c>
      <c r="R72" s="28">
        <f t="shared" si="73"/>
        <v>0</v>
      </c>
      <c r="S72" s="49">
        <f t="shared" si="74"/>
        <v>0</v>
      </c>
      <c r="T72" s="51">
        <f t="shared" ref="T72:T82" si="93">IF(data2=1,IF((T71-sumproplat2)&gt;1,T71-sumproplat2,0),IF(T71-(sumproplat2-U71-W71)&gt;0,T71-(X71-U71-W71),0))</f>
        <v>0</v>
      </c>
      <c r="U72" s="50">
        <f t="shared" si="75"/>
        <v>0</v>
      </c>
      <c r="V72" s="49">
        <f t="shared" si="76"/>
        <v>0</v>
      </c>
      <c r="W72" s="28">
        <f t="shared" si="77"/>
        <v>0</v>
      </c>
      <c r="X72" s="28">
        <f t="shared" si="78"/>
        <v>0</v>
      </c>
      <c r="Y72" s="49">
        <f t="shared" si="79"/>
        <v>0</v>
      </c>
      <c r="Z72" s="51">
        <f t="shared" ref="Z72:Z82" si="94">IF(data2=1,IF((Z71-sumproplat2)&gt;1,Z71-sumproplat2,0),IF(Z71-(sumproplat2-AA71-AC71)&gt;0,Z71-(AD71-AA71-AC71),0))</f>
        <v>0</v>
      </c>
      <c r="AA72" s="50">
        <f t="shared" si="80"/>
        <v>0</v>
      </c>
      <c r="AB72" s="49">
        <f t="shared" si="81"/>
        <v>0</v>
      </c>
      <c r="AC72" s="28">
        <f t="shared" si="82"/>
        <v>0</v>
      </c>
      <c r="AD72" s="28">
        <f t="shared" si="83"/>
        <v>0</v>
      </c>
      <c r="AE72" s="49">
        <f t="shared" si="84"/>
        <v>0</v>
      </c>
      <c r="AF72" s="51">
        <f t="shared" ref="AF72:AF82" si="95">IF(data2=1,IF((AF71-sumproplat2)&gt;1,AF71-sumproplat2,0),IF(AF71-(sumproplat2-AG71-AI71)&gt;0,AF71-(AJ71-AG71-AI71),0))</f>
        <v>0</v>
      </c>
      <c r="AG72" s="50">
        <f t="shared" si="85"/>
        <v>0</v>
      </c>
      <c r="AH72" s="49">
        <f t="shared" si="86"/>
        <v>0</v>
      </c>
      <c r="AI72" s="28">
        <f t="shared" si="87"/>
        <v>0</v>
      </c>
      <c r="AJ72" s="28">
        <f t="shared" si="88"/>
        <v>0</v>
      </c>
      <c r="AK72" s="48">
        <f t="shared" si="89"/>
        <v>0</v>
      </c>
      <c r="AL72" s="27"/>
      <c r="AM72" s="27"/>
      <c r="AN72" s="27"/>
      <c r="AO72" s="27"/>
      <c r="AP72" s="27"/>
      <c r="AQ72" s="36"/>
      <c r="AR72" s="36"/>
      <c r="AS72" s="36"/>
      <c r="AT72" s="36"/>
      <c r="AU72" s="36"/>
      <c r="AV72" s="36"/>
      <c r="AW72" s="36"/>
      <c r="AX72" s="36"/>
      <c r="AY72" s="36"/>
      <c r="AZ72" s="36"/>
      <c r="BA72" s="36"/>
      <c r="BB72" s="36"/>
      <c r="BC72" s="36"/>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X72" s="73"/>
      <c r="FY72" s="73"/>
      <c r="FZ72" s="73"/>
      <c r="GA72" s="73"/>
      <c r="GB72" s="73"/>
      <c r="GC72" s="73"/>
      <c r="GD72" s="73"/>
      <c r="GE72" s="73"/>
      <c r="GF72" s="73"/>
      <c r="GG72" s="73"/>
      <c r="GH72" s="73"/>
      <c r="GI72" s="73"/>
      <c r="GJ72" s="73"/>
      <c r="GK72" s="73"/>
      <c r="GL72" s="73"/>
      <c r="GM72" s="73"/>
      <c r="GN72" s="73"/>
      <c r="GO72" s="73"/>
      <c r="GP72" s="73"/>
      <c r="GQ72" s="73"/>
      <c r="GR72" s="73"/>
      <c r="GS72" s="73"/>
      <c r="GT72" s="73"/>
      <c r="GU72" s="73"/>
      <c r="GV72" s="73"/>
      <c r="GW72" s="73"/>
      <c r="GX72" s="73"/>
      <c r="GY72" s="73"/>
      <c r="GZ72" s="73"/>
      <c r="HA72" s="73"/>
      <c r="HB72" s="73"/>
      <c r="HC72" s="73"/>
      <c r="HD72" s="73"/>
      <c r="HE72" s="73"/>
      <c r="HF72" s="73"/>
      <c r="HG72" s="73"/>
      <c r="HH72" s="73"/>
      <c r="HI72" s="73"/>
      <c r="HJ72" s="73"/>
      <c r="HK72" s="73"/>
      <c r="HL72" s="73"/>
      <c r="HM72" s="73"/>
      <c r="HN72" s="73"/>
      <c r="HO72" s="73"/>
      <c r="HP72" s="73"/>
      <c r="HQ72" s="73"/>
      <c r="HR72" s="73"/>
      <c r="HS72" s="73"/>
      <c r="HT72" s="73"/>
      <c r="HU72" s="73"/>
      <c r="HV72" s="73"/>
      <c r="HW72" s="73"/>
      <c r="HX72" s="73"/>
      <c r="HY72" s="73"/>
      <c r="HZ72" s="73"/>
      <c r="IA72" s="73"/>
      <c r="IB72" s="73"/>
      <c r="IC72" s="73"/>
      <c r="ID72" s="73"/>
      <c r="IE72" s="73"/>
      <c r="IF72" s="73"/>
      <c r="IG72" s="73"/>
      <c r="IH72" s="73"/>
      <c r="II72" s="73"/>
      <c r="IJ72" s="73"/>
      <c r="IK72" s="73"/>
      <c r="IL72" s="73"/>
      <c r="IM72" s="73"/>
      <c r="IN72" s="73"/>
      <c r="IO72" s="73"/>
      <c r="IP72" s="73"/>
      <c r="IQ72" s="73"/>
      <c r="IR72" s="73"/>
      <c r="IS72" s="73"/>
      <c r="IT72" s="73"/>
      <c r="IU72" s="73"/>
      <c r="IV72" s="73"/>
      <c r="IW72" s="73"/>
      <c r="IX72" s="73"/>
      <c r="IY72" s="73"/>
      <c r="IZ72" s="73"/>
    </row>
    <row r="73" spans="1:260" s="24" customFormat="1" ht="13.8" hidden="1">
      <c r="A73" s="52" t="s">
        <v>35</v>
      </c>
      <c r="B73" s="51">
        <f t="shared" si="90"/>
        <v>0</v>
      </c>
      <c r="C73" s="50">
        <f t="shared" si="60"/>
        <v>0</v>
      </c>
      <c r="D73" s="49">
        <f t="shared" si="61"/>
        <v>0</v>
      </c>
      <c r="E73" s="28">
        <f t="shared" si="62"/>
        <v>0</v>
      </c>
      <c r="F73" s="28">
        <f t="shared" si="63"/>
        <v>0</v>
      </c>
      <c r="G73" s="49">
        <f t="shared" si="64"/>
        <v>0</v>
      </c>
      <c r="H73" s="51">
        <f t="shared" si="91"/>
        <v>0</v>
      </c>
      <c r="I73" s="50">
        <f t="shared" si="65"/>
        <v>0</v>
      </c>
      <c r="J73" s="49">
        <f t="shared" si="66"/>
        <v>0</v>
      </c>
      <c r="K73" s="28">
        <f t="shared" si="67"/>
        <v>0</v>
      </c>
      <c r="L73" s="28">
        <f t="shared" si="68"/>
        <v>0</v>
      </c>
      <c r="M73" s="49">
        <f t="shared" si="69"/>
        <v>0</v>
      </c>
      <c r="N73" s="51">
        <f t="shared" si="92"/>
        <v>0</v>
      </c>
      <c r="O73" s="50">
        <f t="shared" si="70"/>
        <v>0</v>
      </c>
      <c r="P73" s="49">
        <f t="shared" si="71"/>
        <v>0</v>
      </c>
      <c r="Q73" s="28">
        <f t="shared" si="72"/>
        <v>0</v>
      </c>
      <c r="R73" s="28">
        <f t="shared" si="73"/>
        <v>0</v>
      </c>
      <c r="S73" s="49">
        <f t="shared" si="74"/>
        <v>0</v>
      </c>
      <c r="T73" s="51">
        <f t="shared" si="93"/>
        <v>0</v>
      </c>
      <c r="U73" s="50">
        <f t="shared" si="75"/>
        <v>0</v>
      </c>
      <c r="V73" s="49">
        <f t="shared" si="76"/>
        <v>0</v>
      </c>
      <c r="W73" s="28">
        <f t="shared" si="77"/>
        <v>0</v>
      </c>
      <c r="X73" s="28">
        <f t="shared" si="78"/>
        <v>0</v>
      </c>
      <c r="Y73" s="49">
        <f t="shared" si="79"/>
        <v>0</v>
      </c>
      <c r="Z73" s="51">
        <f t="shared" si="94"/>
        <v>0</v>
      </c>
      <c r="AA73" s="50">
        <f t="shared" si="80"/>
        <v>0</v>
      </c>
      <c r="AB73" s="49">
        <f t="shared" si="81"/>
        <v>0</v>
      </c>
      <c r="AC73" s="28">
        <f t="shared" si="82"/>
        <v>0</v>
      </c>
      <c r="AD73" s="28">
        <f t="shared" si="83"/>
        <v>0</v>
      </c>
      <c r="AE73" s="49">
        <f t="shared" si="84"/>
        <v>0</v>
      </c>
      <c r="AF73" s="51">
        <f t="shared" si="95"/>
        <v>0</v>
      </c>
      <c r="AG73" s="50">
        <f t="shared" si="85"/>
        <v>0</v>
      </c>
      <c r="AH73" s="49">
        <f t="shared" si="86"/>
        <v>0</v>
      </c>
      <c r="AI73" s="28">
        <f t="shared" si="87"/>
        <v>0</v>
      </c>
      <c r="AJ73" s="28">
        <f t="shared" si="88"/>
        <v>0</v>
      </c>
      <c r="AK73" s="48">
        <f t="shared" si="89"/>
        <v>0</v>
      </c>
      <c r="AL73" s="27"/>
      <c r="AM73" s="27"/>
      <c r="AN73" s="27"/>
      <c r="AO73" s="27"/>
      <c r="AP73" s="27"/>
      <c r="AQ73" s="36"/>
      <c r="AR73" s="36"/>
      <c r="AS73" s="36"/>
      <c r="AT73" s="36"/>
      <c r="AU73" s="36"/>
      <c r="AV73" s="36"/>
      <c r="AW73" s="36"/>
      <c r="AX73" s="36"/>
      <c r="AY73" s="36"/>
      <c r="AZ73" s="36"/>
      <c r="BA73" s="36"/>
      <c r="BB73" s="36"/>
      <c r="BC73" s="36"/>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73"/>
      <c r="GB73" s="73"/>
      <c r="GC73" s="73"/>
      <c r="GD73" s="73"/>
      <c r="GE73" s="73"/>
      <c r="GF73" s="73"/>
      <c r="GG73" s="73"/>
      <c r="GH73" s="73"/>
      <c r="GI73" s="73"/>
      <c r="GJ73" s="73"/>
      <c r="GK73" s="73"/>
      <c r="GL73" s="73"/>
      <c r="GM73" s="73"/>
      <c r="GN73" s="73"/>
      <c r="GO73" s="73"/>
      <c r="GP73" s="73"/>
      <c r="GQ73" s="73"/>
      <c r="GR73" s="73"/>
      <c r="GS73" s="73"/>
      <c r="GT73" s="73"/>
      <c r="GU73" s="73"/>
      <c r="GV73" s="73"/>
      <c r="GW73" s="73"/>
      <c r="GX73" s="73"/>
      <c r="GY73" s="73"/>
      <c r="GZ73" s="73"/>
      <c r="HA73" s="73"/>
      <c r="HB73" s="73"/>
      <c r="HC73" s="73"/>
      <c r="HD73" s="73"/>
      <c r="HE73" s="73"/>
      <c r="HF73" s="73"/>
      <c r="HG73" s="73"/>
      <c r="HH73" s="73"/>
      <c r="HI73" s="73"/>
      <c r="HJ73" s="73"/>
      <c r="HK73" s="73"/>
      <c r="HL73" s="73"/>
      <c r="HM73" s="73"/>
      <c r="HN73" s="73"/>
      <c r="HO73" s="73"/>
      <c r="HP73" s="73"/>
      <c r="HQ73" s="73"/>
      <c r="HR73" s="73"/>
      <c r="HS73" s="73"/>
      <c r="HT73" s="73"/>
      <c r="HU73" s="73"/>
      <c r="HV73" s="73"/>
      <c r="HW73" s="73"/>
      <c r="HX73" s="73"/>
      <c r="HY73" s="73"/>
      <c r="HZ73" s="73"/>
      <c r="IA73" s="73"/>
      <c r="IB73" s="73"/>
      <c r="IC73" s="73"/>
      <c r="ID73" s="73"/>
      <c r="IE73" s="73"/>
      <c r="IF73" s="73"/>
      <c r="IG73" s="73"/>
      <c r="IH73" s="73"/>
      <c r="II73" s="73"/>
      <c r="IJ73" s="73"/>
      <c r="IK73" s="73"/>
      <c r="IL73" s="73"/>
      <c r="IM73" s="73"/>
      <c r="IN73" s="73"/>
      <c r="IO73" s="73"/>
      <c r="IP73" s="73"/>
      <c r="IQ73" s="73"/>
      <c r="IR73" s="73"/>
      <c r="IS73" s="73"/>
      <c r="IT73" s="73"/>
      <c r="IU73" s="73"/>
      <c r="IV73" s="73"/>
      <c r="IW73" s="73"/>
      <c r="IX73" s="73"/>
      <c r="IY73" s="73"/>
      <c r="IZ73" s="73"/>
    </row>
    <row r="74" spans="1:260" s="24" customFormat="1" ht="13.8" hidden="1">
      <c r="A74" s="52" t="s">
        <v>36</v>
      </c>
      <c r="B74" s="51">
        <f t="shared" si="90"/>
        <v>0</v>
      </c>
      <c r="C74" s="50">
        <f t="shared" si="60"/>
        <v>0</v>
      </c>
      <c r="D74" s="49">
        <f t="shared" si="61"/>
        <v>0</v>
      </c>
      <c r="E74" s="28">
        <f t="shared" si="62"/>
        <v>0</v>
      </c>
      <c r="F74" s="28">
        <f t="shared" si="63"/>
        <v>0</v>
      </c>
      <c r="G74" s="49">
        <f t="shared" si="64"/>
        <v>0</v>
      </c>
      <c r="H74" s="51">
        <f t="shared" si="91"/>
        <v>0</v>
      </c>
      <c r="I74" s="50">
        <f t="shared" si="65"/>
        <v>0</v>
      </c>
      <c r="J74" s="49">
        <f t="shared" si="66"/>
        <v>0</v>
      </c>
      <c r="K74" s="28">
        <f t="shared" si="67"/>
        <v>0</v>
      </c>
      <c r="L74" s="28">
        <f t="shared" si="68"/>
        <v>0</v>
      </c>
      <c r="M74" s="49">
        <f t="shared" si="69"/>
        <v>0</v>
      </c>
      <c r="N74" s="51">
        <f t="shared" si="92"/>
        <v>0</v>
      </c>
      <c r="O74" s="50">
        <f t="shared" si="70"/>
        <v>0</v>
      </c>
      <c r="P74" s="49">
        <f t="shared" si="71"/>
        <v>0</v>
      </c>
      <c r="Q74" s="28">
        <f t="shared" si="72"/>
        <v>0</v>
      </c>
      <c r="R74" s="28">
        <f t="shared" si="73"/>
        <v>0</v>
      </c>
      <c r="S74" s="49">
        <f t="shared" si="74"/>
        <v>0</v>
      </c>
      <c r="T74" s="51">
        <f t="shared" si="93"/>
        <v>0</v>
      </c>
      <c r="U74" s="50">
        <f t="shared" si="75"/>
        <v>0</v>
      </c>
      <c r="V74" s="49">
        <f t="shared" si="76"/>
        <v>0</v>
      </c>
      <c r="W74" s="28">
        <f t="shared" si="77"/>
        <v>0</v>
      </c>
      <c r="X74" s="28">
        <f t="shared" si="78"/>
        <v>0</v>
      </c>
      <c r="Y74" s="49">
        <f t="shared" si="79"/>
        <v>0</v>
      </c>
      <c r="Z74" s="51">
        <f t="shared" si="94"/>
        <v>0</v>
      </c>
      <c r="AA74" s="50">
        <f t="shared" si="80"/>
        <v>0</v>
      </c>
      <c r="AB74" s="49">
        <f t="shared" si="81"/>
        <v>0</v>
      </c>
      <c r="AC74" s="28">
        <f t="shared" si="82"/>
        <v>0</v>
      </c>
      <c r="AD74" s="28">
        <f t="shared" si="83"/>
        <v>0</v>
      </c>
      <c r="AE74" s="49">
        <f t="shared" si="84"/>
        <v>0</v>
      </c>
      <c r="AF74" s="51">
        <f t="shared" si="95"/>
        <v>0</v>
      </c>
      <c r="AG74" s="50">
        <f t="shared" si="85"/>
        <v>0</v>
      </c>
      <c r="AH74" s="49">
        <f t="shared" si="86"/>
        <v>0</v>
      </c>
      <c r="AI74" s="28">
        <f t="shared" si="87"/>
        <v>0</v>
      </c>
      <c r="AJ74" s="28">
        <f t="shared" si="88"/>
        <v>0</v>
      </c>
      <c r="AK74" s="48">
        <f t="shared" si="89"/>
        <v>0</v>
      </c>
      <c r="AL74" s="27"/>
      <c r="AM74" s="27"/>
      <c r="AN74" s="27"/>
      <c r="AO74" s="27"/>
      <c r="AP74" s="27"/>
      <c r="AQ74" s="36"/>
      <c r="AR74" s="36"/>
      <c r="AS74" s="36"/>
      <c r="AT74" s="36"/>
      <c r="AU74" s="36"/>
      <c r="AV74" s="36"/>
      <c r="AW74" s="36"/>
      <c r="AX74" s="36"/>
      <c r="AY74" s="36"/>
      <c r="AZ74" s="36"/>
      <c r="BA74" s="36"/>
      <c r="BB74" s="36"/>
      <c r="BC74" s="36"/>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73"/>
      <c r="GB74" s="73"/>
      <c r="GC74" s="73"/>
      <c r="GD74" s="73"/>
      <c r="GE74" s="73"/>
      <c r="GF74" s="73"/>
      <c r="GG74" s="73"/>
      <c r="GH74" s="73"/>
      <c r="GI74" s="73"/>
      <c r="GJ74" s="73"/>
      <c r="GK74" s="73"/>
      <c r="GL74" s="73"/>
      <c r="GM74" s="73"/>
      <c r="GN74" s="73"/>
      <c r="GO74" s="73"/>
      <c r="GP74" s="73"/>
      <c r="GQ74" s="73"/>
      <c r="GR74" s="73"/>
      <c r="GS74" s="73"/>
      <c r="GT74" s="73"/>
      <c r="GU74" s="73"/>
      <c r="GV74" s="73"/>
      <c r="GW74" s="73"/>
      <c r="GX74" s="73"/>
      <c r="GY74" s="73"/>
      <c r="GZ74" s="73"/>
      <c r="HA74" s="73"/>
      <c r="HB74" s="73"/>
      <c r="HC74" s="73"/>
      <c r="HD74" s="73"/>
      <c r="HE74" s="73"/>
      <c r="HF74" s="73"/>
      <c r="HG74" s="73"/>
      <c r="HH74" s="73"/>
      <c r="HI74" s="73"/>
      <c r="HJ74" s="73"/>
      <c r="HK74" s="73"/>
      <c r="HL74" s="73"/>
      <c r="HM74" s="73"/>
      <c r="HN74" s="73"/>
      <c r="HO74" s="73"/>
      <c r="HP74" s="73"/>
      <c r="HQ74" s="73"/>
      <c r="HR74" s="73"/>
      <c r="HS74" s="73"/>
      <c r="HT74" s="73"/>
      <c r="HU74" s="73"/>
      <c r="HV74" s="73"/>
      <c r="HW74" s="73"/>
      <c r="HX74" s="73"/>
      <c r="HY74" s="73"/>
      <c r="HZ74" s="73"/>
      <c r="IA74" s="73"/>
      <c r="IB74" s="73"/>
      <c r="IC74" s="73"/>
      <c r="ID74" s="73"/>
      <c r="IE74" s="73"/>
      <c r="IF74" s="73"/>
      <c r="IG74" s="73"/>
      <c r="IH74" s="73"/>
      <c r="II74" s="73"/>
      <c r="IJ74" s="73"/>
      <c r="IK74" s="73"/>
      <c r="IL74" s="73"/>
      <c r="IM74" s="73"/>
      <c r="IN74" s="73"/>
      <c r="IO74" s="73"/>
      <c r="IP74" s="73"/>
      <c r="IQ74" s="73"/>
      <c r="IR74" s="73"/>
      <c r="IS74" s="73"/>
      <c r="IT74" s="73"/>
      <c r="IU74" s="73"/>
      <c r="IV74" s="73"/>
      <c r="IW74" s="73"/>
      <c r="IX74" s="73"/>
      <c r="IY74" s="73"/>
      <c r="IZ74" s="73"/>
    </row>
    <row r="75" spans="1:260" s="24" customFormat="1" ht="13.8" hidden="1">
      <c r="A75" s="52" t="s">
        <v>37</v>
      </c>
      <c r="B75" s="51">
        <f t="shared" si="90"/>
        <v>0</v>
      </c>
      <c r="C75" s="50">
        <f t="shared" si="60"/>
        <v>0</v>
      </c>
      <c r="D75" s="49">
        <f t="shared" si="61"/>
        <v>0</v>
      </c>
      <c r="E75" s="28">
        <f t="shared" si="62"/>
        <v>0</v>
      </c>
      <c r="F75" s="28">
        <f t="shared" si="63"/>
        <v>0</v>
      </c>
      <c r="G75" s="49">
        <f t="shared" si="64"/>
        <v>0</v>
      </c>
      <c r="H75" s="51">
        <f t="shared" si="91"/>
        <v>0</v>
      </c>
      <c r="I75" s="50">
        <f t="shared" si="65"/>
        <v>0</v>
      </c>
      <c r="J75" s="49">
        <f t="shared" si="66"/>
        <v>0</v>
      </c>
      <c r="K75" s="28">
        <f t="shared" si="67"/>
        <v>0</v>
      </c>
      <c r="L75" s="28">
        <f t="shared" si="68"/>
        <v>0</v>
      </c>
      <c r="M75" s="49">
        <f t="shared" si="69"/>
        <v>0</v>
      </c>
      <c r="N75" s="51">
        <f t="shared" si="92"/>
        <v>0</v>
      </c>
      <c r="O75" s="50">
        <f t="shared" si="70"/>
        <v>0</v>
      </c>
      <c r="P75" s="49">
        <f t="shared" si="71"/>
        <v>0</v>
      </c>
      <c r="Q75" s="28">
        <f t="shared" si="72"/>
        <v>0</v>
      </c>
      <c r="R75" s="28">
        <f t="shared" si="73"/>
        <v>0</v>
      </c>
      <c r="S75" s="49">
        <f t="shared" si="74"/>
        <v>0</v>
      </c>
      <c r="T75" s="51">
        <f t="shared" si="93"/>
        <v>0</v>
      </c>
      <c r="U75" s="50">
        <f t="shared" si="75"/>
        <v>0</v>
      </c>
      <c r="V75" s="49">
        <f t="shared" si="76"/>
        <v>0</v>
      </c>
      <c r="W75" s="28">
        <f t="shared" si="77"/>
        <v>0</v>
      </c>
      <c r="X75" s="28">
        <f t="shared" si="78"/>
        <v>0</v>
      </c>
      <c r="Y75" s="49">
        <f t="shared" si="79"/>
        <v>0</v>
      </c>
      <c r="Z75" s="51">
        <f t="shared" si="94"/>
        <v>0</v>
      </c>
      <c r="AA75" s="50">
        <f t="shared" si="80"/>
        <v>0</v>
      </c>
      <c r="AB75" s="49">
        <f t="shared" si="81"/>
        <v>0</v>
      </c>
      <c r="AC75" s="28">
        <f t="shared" si="82"/>
        <v>0</v>
      </c>
      <c r="AD75" s="28">
        <f t="shared" si="83"/>
        <v>0</v>
      </c>
      <c r="AE75" s="49">
        <f t="shared" si="84"/>
        <v>0</v>
      </c>
      <c r="AF75" s="51">
        <f t="shared" si="95"/>
        <v>0</v>
      </c>
      <c r="AG75" s="50">
        <f t="shared" si="85"/>
        <v>0</v>
      </c>
      <c r="AH75" s="49">
        <f t="shared" si="86"/>
        <v>0</v>
      </c>
      <c r="AI75" s="28">
        <f t="shared" si="87"/>
        <v>0</v>
      </c>
      <c r="AJ75" s="28">
        <f t="shared" si="88"/>
        <v>0</v>
      </c>
      <c r="AK75" s="48">
        <f t="shared" si="89"/>
        <v>0</v>
      </c>
      <c r="AL75" s="27"/>
      <c r="AM75" s="27"/>
      <c r="AN75" s="27"/>
      <c r="AO75" s="27"/>
      <c r="AP75" s="27"/>
      <c r="AQ75" s="36"/>
      <c r="AR75" s="36"/>
      <c r="AS75" s="36"/>
      <c r="AT75" s="36"/>
      <c r="AU75" s="36"/>
      <c r="AV75" s="36"/>
      <c r="AW75" s="36"/>
      <c r="AX75" s="36"/>
      <c r="AY75" s="36"/>
      <c r="AZ75" s="36"/>
      <c r="BA75" s="36"/>
      <c r="BB75" s="36"/>
      <c r="BC75" s="36"/>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73"/>
      <c r="GB75" s="73"/>
      <c r="GC75" s="73"/>
      <c r="GD75" s="73"/>
      <c r="GE75" s="73"/>
      <c r="GF75" s="73"/>
      <c r="GG75" s="73"/>
      <c r="GH75" s="73"/>
      <c r="GI75" s="73"/>
      <c r="GJ75" s="73"/>
      <c r="GK75" s="73"/>
      <c r="GL75" s="73"/>
      <c r="GM75" s="73"/>
      <c r="GN75" s="73"/>
      <c r="GO75" s="73"/>
      <c r="GP75" s="73"/>
      <c r="GQ75" s="73"/>
      <c r="GR75" s="73"/>
      <c r="GS75" s="73"/>
      <c r="GT75" s="73"/>
      <c r="GU75" s="73"/>
      <c r="GV75" s="73"/>
      <c r="GW75" s="73"/>
      <c r="GX75" s="73"/>
      <c r="GY75" s="73"/>
      <c r="GZ75" s="73"/>
      <c r="HA75" s="73"/>
      <c r="HB75" s="73"/>
      <c r="HC75" s="73"/>
      <c r="HD75" s="73"/>
      <c r="HE75" s="73"/>
      <c r="HF75" s="73"/>
      <c r="HG75" s="73"/>
      <c r="HH75" s="73"/>
      <c r="HI75" s="73"/>
      <c r="HJ75" s="73"/>
      <c r="HK75" s="73"/>
      <c r="HL75" s="73"/>
      <c r="HM75" s="73"/>
      <c r="HN75" s="73"/>
      <c r="HO75" s="73"/>
      <c r="HP75" s="73"/>
      <c r="HQ75" s="73"/>
      <c r="HR75" s="73"/>
      <c r="HS75" s="73"/>
      <c r="HT75" s="73"/>
      <c r="HU75" s="73"/>
      <c r="HV75" s="73"/>
      <c r="HW75" s="73"/>
      <c r="HX75" s="73"/>
      <c r="HY75" s="73"/>
      <c r="HZ75" s="73"/>
      <c r="IA75" s="73"/>
      <c r="IB75" s="73"/>
      <c r="IC75" s="73"/>
      <c r="ID75" s="73"/>
      <c r="IE75" s="73"/>
      <c r="IF75" s="73"/>
      <c r="IG75" s="73"/>
      <c r="IH75" s="73"/>
      <c r="II75" s="73"/>
      <c r="IJ75" s="73"/>
      <c r="IK75" s="73"/>
      <c r="IL75" s="73"/>
      <c r="IM75" s="73"/>
      <c r="IN75" s="73"/>
      <c r="IO75" s="73"/>
      <c r="IP75" s="73"/>
      <c r="IQ75" s="73"/>
      <c r="IR75" s="73"/>
      <c r="IS75" s="73"/>
      <c r="IT75" s="73"/>
      <c r="IU75" s="73"/>
      <c r="IV75" s="73"/>
      <c r="IW75" s="73"/>
      <c r="IX75" s="73"/>
      <c r="IY75" s="73"/>
      <c r="IZ75" s="73"/>
    </row>
    <row r="76" spans="1:260" s="24" customFormat="1" ht="13.8" hidden="1">
      <c r="A76" s="52" t="s">
        <v>38</v>
      </c>
      <c r="B76" s="51">
        <f t="shared" si="90"/>
        <v>0</v>
      </c>
      <c r="C76" s="50">
        <f t="shared" si="60"/>
        <v>0</v>
      </c>
      <c r="D76" s="49">
        <f t="shared" si="61"/>
        <v>0</v>
      </c>
      <c r="E76" s="28">
        <f t="shared" si="62"/>
        <v>0</v>
      </c>
      <c r="F76" s="28">
        <f t="shared" si="63"/>
        <v>0</v>
      </c>
      <c r="G76" s="49">
        <f t="shared" si="64"/>
        <v>0</v>
      </c>
      <c r="H76" s="51">
        <f t="shared" si="91"/>
        <v>0</v>
      </c>
      <c r="I76" s="50">
        <f t="shared" si="65"/>
        <v>0</v>
      </c>
      <c r="J76" s="49">
        <f t="shared" si="66"/>
        <v>0</v>
      </c>
      <c r="K76" s="28">
        <f t="shared" si="67"/>
        <v>0</v>
      </c>
      <c r="L76" s="28">
        <f t="shared" si="68"/>
        <v>0</v>
      </c>
      <c r="M76" s="49">
        <f t="shared" si="69"/>
        <v>0</v>
      </c>
      <c r="N76" s="51">
        <f t="shared" si="92"/>
        <v>0</v>
      </c>
      <c r="O76" s="50">
        <f t="shared" si="70"/>
        <v>0</v>
      </c>
      <c r="P76" s="49">
        <f t="shared" si="71"/>
        <v>0</v>
      </c>
      <c r="Q76" s="28">
        <f t="shared" si="72"/>
        <v>0</v>
      </c>
      <c r="R76" s="28">
        <f t="shared" si="73"/>
        <v>0</v>
      </c>
      <c r="S76" s="49">
        <f t="shared" si="74"/>
        <v>0</v>
      </c>
      <c r="T76" s="51">
        <f t="shared" si="93"/>
        <v>0</v>
      </c>
      <c r="U76" s="50">
        <f t="shared" si="75"/>
        <v>0</v>
      </c>
      <c r="V76" s="49">
        <f t="shared" si="76"/>
        <v>0</v>
      </c>
      <c r="W76" s="28">
        <f t="shared" si="77"/>
        <v>0</v>
      </c>
      <c r="X76" s="28">
        <f t="shared" si="78"/>
        <v>0</v>
      </c>
      <c r="Y76" s="49">
        <f t="shared" si="79"/>
        <v>0</v>
      </c>
      <c r="Z76" s="51">
        <f t="shared" si="94"/>
        <v>0</v>
      </c>
      <c r="AA76" s="50">
        <f t="shared" si="80"/>
        <v>0</v>
      </c>
      <c r="AB76" s="49">
        <f t="shared" si="81"/>
        <v>0</v>
      </c>
      <c r="AC76" s="28">
        <f t="shared" si="82"/>
        <v>0</v>
      </c>
      <c r="AD76" s="28">
        <f t="shared" si="83"/>
        <v>0</v>
      </c>
      <c r="AE76" s="49">
        <f t="shared" si="84"/>
        <v>0</v>
      </c>
      <c r="AF76" s="51">
        <f t="shared" si="95"/>
        <v>0</v>
      </c>
      <c r="AG76" s="50">
        <f t="shared" si="85"/>
        <v>0</v>
      </c>
      <c r="AH76" s="49">
        <f t="shared" si="86"/>
        <v>0</v>
      </c>
      <c r="AI76" s="28">
        <f t="shared" si="87"/>
        <v>0</v>
      </c>
      <c r="AJ76" s="28">
        <f t="shared" si="88"/>
        <v>0</v>
      </c>
      <c r="AK76" s="48">
        <f t="shared" si="89"/>
        <v>0</v>
      </c>
      <c r="AL76" s="27"/>
      <c r="AM76" s="27"/>
      <c r="AN76" s="27"/>
      <c r="AO76" s="27"/>
      <c r="AP76" s="27"/>
      <c r="AQ76" s="36"/>
      <c r="AR76" s="36"/>
      <c r="AS76" s="36"/>
      <c r="AT76" s="36"/>
      <c r="AU76" s="36"/>
      <c r="AV76" s="36"/>
      <c r="AW76" s="36"/>
      <c r="AX76" s="36"/>
      <c r="AY76" s="36"/>
      <c r="AZ76" s="36"/>
      <c r="BA76" s="36"/>
      <c r="BB76" s="36"/>
      <c r="BC76" s="36"/>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c r="EO76" s="73"/>
      <c r="EP76" s="73"/>
      <c r="EQ76" s="73"/>
      <c r="ER76" s="73"/>
      <c r="ES76" s="73"/>
      <c r="ET76" s="73"/>
      <c r="EU76" s="73"/>
      <c r="EV76" s="73"/>
      <c r="EW76" s="73"/>
      <c r="EX76" s="73"/>
      <c r="EY76" s="73"/>
      <c r="EZ76" s="73"/>
      <c r="FA76" s="73"/>
      <c r="FB76" s="73"/>
      <c r="FC76" s="73"/>
      <c r="FD76" s="73"/>
      <c r="FE76" s="73"/>
      <c r="FF76" s="73"/>
      <c r="FG76" s="73"/>
      <c r="FH76" s="73"/>
      <c r="FI76" s="73"/>
      <c r="FJ76" s="73"/>
      <c r="FK76" s="73"/>
      <c r="FL76" s="73"/>
      <c r="FM76" s="73"/>
      <c r="FN76" s="73"/>
      <c r="FO76" s="73"/>
      <c r="FP76" s="73"/>
      <c r="FQ76" s="73"/>
      <c r="FR76" s="73"/>
      <c r="FS76" s="73"/>
      <c r="FT76" s="73"/>
      <c r="FU76" s="73"/>
      <c r="FV76" s="73"/>
      <c r="FW76" s="73"/>
      <c r="FX76" s="73"/>
      <c r="FY76" s="73"/>
      <c r="FZ76" s="73"/>
      <c r="GA76" s="73"/>
      <c r="GB76" s="73"/>
      <c r="GC76" s="73"/>
      <c r="GD76" s="73"/>
      <c r="GE76" s="73"/>
      <c r="GF76" s="73"/>
      <c r="GG76" s="73"/>
      <c r="GH76" s="73"/>
      <c r="GI76" s="73"/>
      <c r="GJ76" s="73"/>
      <c r="GK76" s="73"/>
      <c r="GL76" s="73"/>
      <c r="GM76" s="73"/>
      <c r="GN76" s="73"/>
      <c r="GO76" s="73"/>
      <c r="GP76" s="73"/>
      <c r="GQ76" s="73"/>
      <c r="GR76" s="73"/>
      <c r="GS76" s="73"/>
      <c r="GT76" s="73"/>
      <c r="GU76" s="73"/>
      <c r="GV76" s="73"/>
      <c r="GW76" s="73"/>
      <c r="GX76" s="73"/>
      <c r="GY76" s="73"/>
      <c r="GZ76" s="73"/>
      <c r="HA76" s="73"/>
      <c r="HB76" s="73"/>
      <c r="HC76" s="73"/>
      <c r="HD76" s="73"/>
      <c r="HE76" s="73"/>
      <c r="HF76" s="73"/>
      <c r="HG76" s="73"/>
      <c r="HH76" s="73"/>
      <c r="HI76" s="73"/>
      <c r="HJ76" s="73"/>
      <c r="HK76" s="73"/>
      <c r="HL76" s="73"/>
      <c r="HM76" s="73"/>
      <c r="HN76" s="73"/>
      <c r="HO76" s="73"/>
      <c r="HP76" s="73"/>
      <c r="HQ76" s="73"/>
      <c r="HR76" s="73"/>
      <c r="HS76" s="73"/>
      <c r="HT76" s="73"/>
      <c r="HU76" s="73"/>
      <c r="HV76" s="73"/>
      <c r="HW76" s="73"/>
      <c r="HX76" s="73"/>
      <c r="HY76" s="73"/>
      <c r="HZ76" s="73"/>
      <c r="IA76" s="73"/>
      <c r="IB76" s="73"/>
      <c r="IC76" s="73"/>
      <c r="ID76" s="73"/>
      <c r="IE76" s="73"/>
      <c r="IF76" s="73"/>
      <c r="IG76" s="73"/>
      <c r="IH76" s="73"/>
      <c r="II76" s="73"/>
      <c r="IJ76" s="73"/>
      <c r="IK76" s="73"/>
      <c r="IL76" s="73"/>
      <c r="IM76" s="73"/>
      <c r="IN76" s="73"/>
      <c r="IO76" s="73"/>
      <c r="IP76" s="73"/>
      <c r="IQ76" s="73"/>
      <c r="IR76" s="73"/>
      <c r="IS76" s="73"/>
      <c r="IT76" s="73"/>
      <c r="IU76" s="73"/>
      <c r="IV76" s="73"/>
      <c r="IW76" s="73"/>
      <c r="IX76" s="73"/>
      <c r="IY76" s="73"/>
      <c r="IZ76" s="73"/>
    </row>
    <row r="77" spans="1:260" s="24" customFormat="1" ht="13.8" hidden="1">
      <c r="A77" s="52" t="s">
        <v>39</v>
      </c>
      <c r="B77" s="51">
        <f t="shared" si="90"/>
        <v>0</v>
      </c>
      <c r="C77" s="50">
        <f t="shared" si="60"/>
        <v>0</v>
      </c>
      <c r="D77" s="49">
        <f t="shared" si="61"/>
        <v>0</v>
      </c>
      <c r="E77" s="28">
        <f t="shared" si="62"/>
        <v>0</v>
      </c>
      <c r="F77" s="28">
        <f t="shared" si="63"/>
        <v>0</v>
      </c>
      <c r="G77" s="49">
        <f t="shared" si="64"/>
        <v>0</v>
      </c>
      <c r="H77" s="51">
        <f t="shared" si="91"/>
        <v>0</v>
      </c>
      <c r="I77" s="50">
        <f t="shared" si="65"/>
        <v>0</v>
      </c>
      <c r="J77" s="49">
        <f t="shared" si="66"/>
        <v>0</v>
      </c>
      <c r="K77" s="28">
        <f t="shared" si="67"/>
        <v>0</v>
      </c>
      <c r="L77" s="28">
        <f t="shared" si="68"/>
        <v>0</v>
      </c>
      <c r="M77" s="49">
        <f t="shared" si="69"/>
        <v>0</v>
      </c>
      <c r="N77" s="51">
        <f t="shared" si="92"/>
        <v>0</v>
      </c>
      <c r="O77" s="50">
        <f t="shared" si="70"/>
        <v>0</v>
      </c>
      <c r="P77" s="49">
        <f t="shared" si="71"/>
        <v>0</v>
      </c>
      <c r="Q77" s="28">
        <f t="shared" si="72"/>
        <v>0</v>
      </c>
      <c r="R77" s="28">
        <f t="shared" si="73"/>
        <v>0</v>
      </c>
      <c r="S77" s="49">
        <f t="shared" si="74"/>
        <v>0</v>
      </c>
      <c r="T77" s="51">
        <f t="shared" si="93"/>
        <v>0</v>
      </c>
      <c r="U77" s="50">
        <f t="shared" si="75"/>
        <v>0</v>
      </c>
      <c r="V77" s="49">
        <f t="shared" si="76"/>
        <v>0</v>
      </c>
      <c r="W77" s="28">
        <f t="shared" si="77"/>
        <v>0</v>
      </c>
      <c r="X77" s="28">
        <f t="shared" si="78"/>
        <v>0</v>
      </c>
      <c r="Y77" s="49">
        <f t="shared" si="79"/>
        <v>0</v>
      </c>
      <c r="Z77" s="51">
        <f t="shared" si="94"/>
        <v>0</v>
      </c>
      <c r="AA77" s="50">
        <f t="shared" si="80"/>
        <v>0</v>
      </c>
      <c r="AB77" s="49">
        <f t="shared" si="81"/>
        <v>0</v>
      </c>
      <c r="AC77" s="28">
        <f t="shared" si="82"/>
        <v>0</v>
      </c>
      <c r="AD77" s="28">
        <f t="shared" si="83"/>
        <v>0</v>
      </c>
      <c r="AE77" s="49">
        <f t="shared" si="84"/>
        <v>0</v>
      </c>
      <c r="AF77" s="51">
        <f t="shared" si="95"/>
        <v>0</v>
      </c>
      <c r="AG77" s="50">
        <f t="shared" si="85"/>
        <v>0</v>
      </c>
      <c r="AH77" s="49">
        <f t="shared" si="86"/>
        <v>0</v>
      </c>
      <c r="AI77" s="28">
        <f t="shared" si="87"/>
        <v>0</v>
      </c>
      <c r="AJ77" s="28">
        <f t="shared" si="88"/>
        <v>0</v>
      </c>
      <c r="AK77" s="48">
        <f t="shared" si="89"/>
        <v>0</v>
      </c>
      <c r="AL77" s="27"/>
      <c r="AM77" s="27"/>
      <c r="AN77" s="27"/>
      <c r="AO77" s="27"/>
      <c r="AP77" s="27"/>
      <c r="AQ77" s="36"/>
      <c r="AR77" s="36"/>
      <c r="AS77" s="36"/>
      <c r="AT77" s="36"/>
      <c r="AU77" s="36"/>
      <c r="AV77" s="36"/>
      <c r="AW77" s="36"/>
      <c r="AX77" s="36"/>
      <c r="AY77" s="36"/>
      <c r="AZ77" s="36"/>
      <c r="BA77" s="36"/>
      <c r="BB77" s="36"/>
      <c r="BC77" s="36"/>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c r="EO77" s="73"/>
      <c r="EP77" s="73"/>
      <c r="EQ77" s="73"/>
      <c r="ER77" s="73"/>
      <c r="ES77" s="73"/>
      <c r="ET77" s="73"/>
      <c r="EU77" s="73"/>
      <c r="EV77" s="73"/>
      <c r="EW77" s="73"/>
      <c r="EX77" s="73"/>
      <c r="EY77" s="73"/>
      <c r="EZ77" s="73"/>
      <c r="FA77" s="73"/>
      <c r="FB77" s="73"/>
      <c r="FC77" s="73"/>
      <c r="FD77" s="73"/>
      <c r="FE77" s="73"/>
      <c r="FF77" s="73"/>
      <c r="FG77" s="73"/>
      <c r="FH77" s="73"/>
      <c r="FI77" s="73"/>
      <c r="FJ77" s="73"/>
      <c r="FK77" s="73"/>
      <c r="FL77" s="73"/>
      <c r="FM77" s="73"/>
      <c r="FN77" s="73"/>
      <c r="FO77" s="73"/>
      <c r="FP77" s="73"/>
      <c r="FQ77" s="73"/>
      <c r="FR77" s="73"/>
      <c r="FS77" s="73"/>
      <c r="FT77" s="73"/>
      <c r="FU77" s="73"/>
      <c r="FV77" s="73"/>
      <c r="FW77" s="73"/>
      <c r="FX77" s="73"/>
      <c r="FY77" s="73"/>
      <c r="FZ77" s="73"/>
      <c r="GA77" s="73"/>
      <c r="GB77" s="73"/>
      <c r="GC77" s="73"/>
      <c r="GD77" s="73"/>
      <c r="GE77" s="73"/>
      <c r="GF77" s="73"/>
      <c r="GG77" s="73"/>
      <c r="GH77" s="73"/>
      <c r="GI77" s="73"/>
      <c r="GJ77" s="73"/>
      <c r="GK77" s="73"/>
      <c r="GL77" s="73"/>
      <c r="GM77" s="73"/>
      <c r="GN77" s="73"/>
      <c r="GO77" s="73"/>
      <c r="GP77" s="73"/>
      <c r="GQ77" s="73"/>
      <c r="GR77" s="73"/>
      <c r="GS77" s="73"/>
      <c r="GT77" s="73"/>
      <c r="GU77" s="73"/>
      <c r="GV77" s="73"/>
      <c r="GW77" s="73"/>
      <c r="GX77" s="73"/>
      <c r="GY77" s="73"/>
      <c r="GZ77" s="73"/>
      <c r="HA77" s="73"/>
      <c r="HB77" s="73"/>
      <c r="HC77" s="73"/>
      <c r="HD77" s="73"/>
      <c r="HE77" s="73"/>
      <c r="HF77" s="73"/>
      <c r="HG77" s="73"/>
      <c r="HH77" s="73"/>
      <c r="HI77" s="73"/>
      <c r="HJ77" s="73"/>
      <c r="HK77" s="73"/>
      <c r="HL77" s="73"/>
      <c r="HM77" s="73"/>
      <c r="HN77" s="73"/>
      <c r="HO77" s="73"/>
      <c r="HP77" s="73"/>
      <c r="HQ77" s="73"/>
      <c r="HR77" s="73"/>
      <c r="HS77" s="73"/>
      <c r="HT77" s="73"/>
      <c r="HU77" s="73"/>
      <c r="HV77" s="73"/>
      <c r="HW77" s="73"/>
      <c r="HX77" s="73"/>
      <c r="HY77" s="73"/>
      <c r="HZ77" s="73"/>
      <c r="IA77" s="73"/>
      <c r="IB77" s="73"/>
      <c r="IC77" s="73"/>
      <c r="ID77" s="73"/>
      <c r="IE77" s="73"/>
      <c r="IF77" s="73"/>
      <c r="IG77" s="73"/>
      <c r="IH77" s="73"/>
      <c r="II77" s="73"/>
      <c r="IJ77" s="73"/>
      <c r="IK77" s="73"/>
      <c r="IL77" s="73"/>
      <c r="IM77" s="73"/>
      <c r="IN77" s="73"/>
      <c r="IO77" s="73"/>
      <c r="IP77" s="73"/>
      <c r="IQ77" s="73"/>
      <c r="IR77" s="73"/>
      <c r="IS77" s="73"/>
      <c r="IT77" s="73"/>
      <c r="IU77" s="73"/>
      <c r="IV77" s="73"/>
      <c r="IW77" s="73"/>
      <c r="IX77" s="73"/>
      <c r="IY77" s="73"/>
      <c r="IZ77" s="73"/>
    </row>
    <row r="78" spans="1:260" s="24" customFormat="1" ht="13.8" hidden="1">
      <c r="A78" s="52" t="s">
        <v>40</v>
      </c>
      <c r="B78" s="51">
        <f t="shared" si="90"/>
        <v>0</v>
      </c>
      <c r="C78" s="50">
        <f t="shared" si="60"/>
        <v>0</v>
      </c>
      <c r="D78" s="49">
        <f t="shared" si="61"/>
        <v>0</v>
      </c>
      <c r="E78" s="28">
        <f t="shared" si="62"/>
        <v>0</v>
      </c>
      <c r="F78" s="28">
        <f t="shared" si="63"/>
        <v>0</v>
      </c>
      <c r="G78" s="49">
        <f t="shared" si="64"/>
        <v>0</v>
      </c>
      <c r="H78" s="51">
        <f t="shared" si="91"/>
        <v>0</v>
      </c>
      <c r="I78" s="50">
        <f t="shared" si="65"/>
        <v>0</v>
      </c>
      <c r="J78" s="49">
        <f t="shared" si="66"/>
        <v>0</v>
      </c>
      <c r="K78" s="28">
        <f t="shared" si="67"/>
        <v>0</v>
      </c>
      <c r="L78" s="28">
        <f t="shared" si="68"/>
        <v>0</v>
      </c>
      <c r="M78" s="49">
        <f t="shared" si="69"/>
        <v>0</v>
      </c>
      <c r="N78" s="51">
        <f t="shared" si="92"/>
        <v>0</v>
      </c>
      <c r="O78" s="50">
        <f t="shared" si="70"/>
        <v>0</v>
      </c>
      <c r="P78" s="49">
        <f t="shared" si="71"/>
        <v>0</v>
      </c>
      <c r="Q78" s="28">
        <f t="shared" si="72"/>
        <v>0</v>
      </c>
      <c r="R78" s="28">
        <f t="shared" si="73"/>
        <v>0</v>
      </c>
      <c r="S78" s="49">
        <f t="shared" si="74"/>
        <v>0</v>
      </c>
      <c r="T78" s="51">
        <f t="shared" si="93"/>
        <v>0</v>
      </c>
      <c r="U78" s="50">
        <f t="shared" si="75"/>
        <v>0</v>
      </c>
      <c r="V78" s="49">
        <f t="shared" si="76"/>
        <v>0</v>
      </c>
      <c r="W78" s="28">
        <f t="shared" si="77"/>
        <v>0</v>
      </c>
      <c r="X78" s="28">
        <f t="shared" si="78"/>
        <v>0</v>
      </c>
      <c r="Y78" s="49">
        <f t="shared" si="79"/>
        <v>0</v>
      </c>
      <c r="Z78" s="51">
        <f t="shared" si="94"/>
        <v>0</v>
      </c>
      <c r="AA78" s="50">
        <f t="shared" si="80"/>
        <v>0</v>
      </c>
      <c r="AB78" s="49">
        <f t="shared" si="81"/>
        <v>0</v>
      </c>
      <c r="AC78" s="28">
        <f t="shared" si="82"/>
        <v>0</v>
      </c>
      <c r="AD78" s="28">
        <f t="shared" si="83"/>
        <v>0</v>
      </c>
      <c r="AE78" s="49">
        <f t="shared" si="84"/>
        <v>0</v>
      </c>
      <c r="AF78" s="51">
        <f t="shared" si="95"/>
        <v>0</v>
      </c>
      <c r="AG78" s="50">
        <f t="shared" si="85"/>
        <v>0</v>
      </c>
      <c r="AH78" s="49">
        <f t="shared" si="86"/>
        <v>0</v>
      </c>
      <c r="AI78" s="28">
        <f t="shared" si="87"/>
        <v>0</v>
      </c>
      <c r="AJ78" s="28">
        <f t="shared" si="88"/>
        <v>0</v>
      </c>
      <c r="AK78" s="48">
        <f t="shared" si="89"/>
        <v>0</v>
      </c>
      <c r="AL78" s="27"/>
      <c r="AM78" s="27"/>
      <c r="AN78" s="27"/>
      <c r="AO78" s="27"/>
      <c r="AP78" s="27"/>
      <c r="AQ78" s="36"/>
      <c r="AR78" s="36"/>
      <c r="AS78" s="36"/>
      <c r="AT78" s="36"/>
      <c r="AU78" s="36"/>
      <c r="AV78" s="36"/>
      <c r="AW78" s="36"/>
      <c r="AX78" s="36"/>
      <c r="AY78" s="36"/>
      <c r="AZ78" s="36"/>
      <c r="BA78" s="36"/>
      <c r="BB78" s="36"/>
      <c r="BC78" s="36"/>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c r="EO78" s="73"/>
      <c r="EP78" s="73"/>
      <c r="EQ78" s="73"/>
      <c r="ER78" s="73"/>
      <c r="ES78" s="73"/>
      <c r="ET78" s="73"/>
      <c r="EU78" s="73"/>
      <c r="EV78" s="73"/>
      <c r="EW78" s="73"/>
      <c r="EX78" s="73"/>
      <c r="EY78" s="73"/>
      <c r="EZ78" s="73"/>
      <c r="FA78" s="73"/>
      <c r="FB78" s="73"/>
      <c r="FC78" s="73"/>
      <c r="FD78" s="73"/>
      <c r="FE78" s="73"/>
      <c r="FF78" s="73"/>
      <c r="FG78" s="73"/>
      <c r="FH78" s="73"/>
      <c r="FI78" s="73"/>
      <c r="FJ78" s="73"/>
      <c r="FK78" s="73"/>
      <c r="FL78" s="73"/>
      <c r="FM78" s="73"/>
      <c r="FN78" s="73"/>
      <c r="FO78" s="73"/>
      <c r="FP78" s="73"/>
      <c r="FQ78" s="73"/>
      <c r="FR78" s="73"/>
      <c r="FS78" s="73"/>
      <c r="FT78" s="73"/>
      <c r="FU78" s="73"/>
      <c r="FV78" s="73"/>
      <c r="FW78" s="73"/>
      <c r="FX78" s="73"/>
      <c r="FY78" s="73"/>
      <c r="FZ78" s="73"/>
      <c r="GA78" s="73"/>
      <c r="GB78" s="73"/>
      <c r="GC78" s="73"/>
      <c r="GD78" s="73"/>
      <c r="GE78" s="73"/>
      <c r="GF78" s="73"/>
      <c r="GG78" s="73"/>
      <c r="GH78" s="73"/>
      <c r="GI78" s="73"/>
      <c r="GJ78" s="73"/>
      <c r="GK78" s="73"/>
      <c r="GL78" s="73"/>
      <c r="GM78" s="73"/>
      <c r="GN78" s="73"/>
      <c r="GO78" s="73"/>
      <c r="GP78" s="73"/>
      <c r="GQ78" s="73"/>
      <c r="GR78" s="73"/>
      <c r="GS78" s="73"/>
      <c r="GT78" s="73"/>
      <c r="GU78" s="73"/>
      <c r="GV78" s="73"/>
      <c r="GW78" s="73"/>
      <c r="GX78" s="73"/>
      <c r="GY78" s="73"/>
      <c r="GZ78" s="73"/>
      <c r="HA78" s="73"/>
      <c r="HB78" s="73"/>
      <c r="HC78" s="73"/>
      <c r="HD78" s="73"/>
      <c r="HE78" s="73"/>
      <c r="HF78" s="73"/>
      <c r="HG78" s="73"/>
      <c r="HH78" s="73"/>
      <c r="HI78" s="73"/>
      <c r="HJ78" s="73"/>
      <c r="HK78" s="73"/>
      <c r="HL78" s="73"/>
      <c r="HM78" s="73"/>
      <c r="HN78" s="73"/>
      <c r="HO78" s="73"/>
      <c r="HP78" s="73"/>
      <c r="HQ78" s="73"/>
      <c r="HR78" s="73"/>
      <c r="HS78" s="73"/>
      <c r="HT78" s="73"/>
      <c r="HU78" s="73"/>
      <c r="HV78" s="73"/>
      <c r="HW78" s="73"/>
      <c r="HX78" s="73"/>
      <c r="HY78" s="73"/>
      <c r="HZ78" s="73"/>
      <c r="IA78" s="73"/>
      <c r="IB78" s="73"/>
      <c r="IC78" s="73"/>
      <c r="ID78" s="73"/>
      <c r="IE78" s="73"/>
      <c r="IF78" s="73"/>
      <c r="IG78" s="73"/>
      <c r="IH78" s="73"/>
      <c r="II78" s="73"/>
      <c r="IJ78" s="73"/>
      <c r="IK78" s="73"/>
      <c r="IL78" s="73"/>
      <c r="IM78" s="73"/>
      <c r="IN78" s="73"/>
      <c r="IO78" s="73"/>
      <c r="IP78" s="73"/>
      <c r="IQ78" s="73"/>
      <c r="IR78" s="73"/>
      <c r="IS78" s="73"/>
      <c r="IT78" s="73"/>
      <c r="IU78" s="73"/>
      <c r="IV78" s="73"/>
      <c r="IW78" s="73"/>
      <c r="IX78" s="73"/>
      <c r="IY78" s="73"/>
      <c r="IZ78" s="73"/>
    </row>
    <row r="79" spans="1:260" s="24" customFormat="1" ht="13.8" hidden="1">
      <c r="A79" s="52" t="s">
        <v>41</v>
      </c>
      <c r="B79" s="51">
        <f t="shared" si="90"/>
        <v>0</v>
      </c>
      <c r="C79" s="50">
        <f t="shared" si="60"/>
        <v>0</v>
      </c>
      <c r="D79" s="49">
        <f t="shared" si="61"/>
        <v>0</v>
      </c>
      <c r="E79" s="28">
        <f t="shared" si="62"/>
        <v>0</v>
      </c>
      <c r="F79" s="28">
        <f t="shared" si="63"/>
        <v>0</v>
      </c>
      <c r="G79" s="49">
        <f t="shared" si="64"/>
        <v>0</v>
      </c>
      <c r="H79" s="51">
        <f t="shared" si="91"/>
        <v>0</v>
      </c>
      <c r="I79" s="50">
        <f t="shared" si="65"/>
        <v>0</v>
      </c>
      <c r="J79" s="49">
        <f t="shared" si="66"/>
        <v>0</v>
      </c>
      <c r="K79" s="28">
        <f t="shared" si="67"/>
        <v>0</v>
      </c>
      <c r="L79" s="28">
        <f t="shared" si="68"/>
        <v>0</v>
      </c>
      <c r="M79" s="49">
        <f t="shared" si="69"/>
        <v>0</v>
      </c>
      <c r="N79" s="51">
        <f t="shared" si="92"/>
        <v>0</v>
      </c>
      <c r="O79" s="50">
        <f t="shared" si="70"/>
        <v>0</v>
      </c>
      <c r="P79" s="49">
        <f t="shared" si="71"/>
        <v>0</v>
      </c>
      <c r="Q79" s="28">
        <f t="shared" si="72"/>
        <v>0</v>
      </c>
      <c r="R79" s="28">
        <f t="shared" si="73"/>
        <v>0</v>
      </c>
      <c r="S79" s="49">
        <f t="shared" si="74"/>
        <v>0</v>
      </c>
      <c r="T79" s="51">
        <f t="shared" si="93"/>
        <v>0</v>
      </c>
      <c r="U79" s="50">
        <f t="shared" si="75"/>
        <v>0</v>
      </c>
      <c r="V79" s="49">
        <f t="shared" si="76"/>
        <v>0</v>
      </c>
      <c r="W79" s="28">
        <f t="shared" si="77"/>
        <v>0</v>
      </c>
      <c r="X79" s="28">
        <f t="shared" si="78"/>
        <v>0</v>
      </c>
      <c r="Y79" s="49">
        <f t="shared" si="79"/>
        <v>0</v>
      </c>
      <c r="Z79" s="51">
        <f t="shared" si="94"/>
        <v>0</v>
      </c>
      <c r="AA79" s="50">
        <f t="shared" si="80"/>
        <v>0</v>
      </c>
      <c r="AB79" s="49">
        <f t="shared" si="81"/>
        <v>0</v>
      </c>
      <c r="AC79" s="28">
        <f t="shared" si="82"/>
        <v>0</v>
      </c>
      <c r="AD79" s="28">
        <f t="shared" si="83"/>
        <v>0</v>
      </c>
      <c r="AE79" s="49">
        <f t="shared" si="84"/>
        <v>0</v>
      </c>
      <c r="AF79" s="51">
        <f t="shared" si="95"/>
        <v>0</v>
      </c>
      <c r="AG79" s="50">
        <f t="shared" si="85"/>
        <v>0</v>
      </c>
      <c r="AH79" s="49">
        <f t="shared" si="86"/>
        <v>0</v>
      </c>
      <c r="AI79" s="28">
        <f t="shared" si="87"/>
        <v>0</v>
      </c>
      <c r="AJ79" s="28">
        <f t="shared" si="88"/>
        <v>0</v>
      </c>
      <c r="AK79" s="48">
        <f t="shared" si="89"/>
        <v>0</v>
      </c>
      <c r="AL79" s="27"/>
      <c r="AM79" s="27"/>
      <c r="AN79" s="27"/>
      <c r="AO79" s="27"/>
      <c r="AP79" s="27"/>
      <c r="AQ79" s="36"/>
      <c r="AR79" s="36"/>
      <c r="AS79" s="36"/>
      <c r="AT79" s="36"/>
      <c r="AU79" s="36"/>
      <c r="AV79" s="36"/>
      <c r="AW79" s="36"/>
      <c r="AX79" s="36"/>
      <c r="AY79" s="36"/>
      <c r="AZ79" s="36"/>
      <c r="BA79" s="36"/>
      <c r="BB79" s="36"/>
      <c r="BC79" s="36"/>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c r="EO79" s="73"/>
      <c r="EP79" s="73"/>
      <c r="EQ79" s="73"/>
      <c r="ER79" s="73"/>
      <c r="ES79" s="73"/>
      <c r="ET79" s="73"/>
      <c r="EU79" s="73"/>
      <c r="EV79" s="73"/>
      <c r="EW79" s="73"/>
      <c r="EX79" s="73"/>
      <c r="EY79" s="73"/>
      <c r="EZ79" s="73"/>
      <c r="FA79" s="73"/>
      <c r="FB79" s="73"/>
      <c r="FC79" s="73"/>
      <c r="FD79" s="73"/>
      <c r="FE79" s="73"/>
      <c r="FF79" s="73"/>
      <c r="FG79" s="73"/>
      <c r="FH79" s="73"/>
      <c r="FI79" s="73"/>
      <c r="FJ79" s="73"/>
      <c r="FK79" s="73"/>
      <c r="FL79" s="73"/>
      <c r="FM79" s="73"/>
      <c r="FN79" s="73"/>
      <c r="FO79" s="73"/>
      <c r="FP79" s="73"/>
      <c r="FQ79" s="73"/>
      <c r="FR79" s="73"/>
      <c r="FS79" s="73"/>
      <c r="FT79" s="73"/>
      <c r="FU79" s="73"/>
      <c r="FV79" s="73"/>
      <c r="FW79" s="73"/>
      <c r="FX79" s="73"/>
      <c r="FY79" s="73"/>
      <c r="FZ79" s="73"/>
      <c r="GA79" s="73"/>
      <c r="GB79" s="73"/>
      <c r="GC79" s="73"/>
      <c r="GD79" s="73"/>
      <c r="GE79" s="73"/>
      <c r="GF79" s="73"/>
      <c r="GG79" s="73"/>
      <c r="GH79" s="73"/>
      <c r="GI79" s="73"/>
      <c r="GJ79" s="73"/>
      <c r="GK79" s="73"/>
      <c r="GL79" s="73"/>
      <c r="GM79" s="73"/>
      <c r="GN79" s="73"/>
      <c r="GO79" s="73"/>
      <c r="GP79" s="73"/>
      <c r="GQ79" s="73"/>
      <c r="GR79" s="73"/>
      <c r="GS79" s="73"/>
      <c r="GT79" s="73"/>
      <c r="GU79" s="73"/>
      <c r="GV79" s="73"/>
      <c r="GW79" s="73"/>
      <c r="GX79" s="73"/>
      <c r="GY79" s="73"/>
      <c r="GZ79" s="73"/>
      <c r="HA79" s="73"/>
      <c r="HB79" s="73"/>
      <c r="HC79" s="73"/>
      <c r="HD79" s="73"/>
      <c r="HE79" s="73"/>
      <c r="HF79" s="73"/>
      <c r="HG79" s="73"/>
      <c r="HH79" s="73"/>
      <c r="HI79" s="73"/>
      <c r="HJ79" s="73"/>
      <c r="HK79" s="73"/>
      <c r="HL79" s="73"/>
      <c r="HM79" s="73"/>
      <c r="HN79" s="73"/>
      <c r="HO79" s="73"/>
      <c r="HP79" s="73"/>
      <c r="HQ79" s="73"/>
      <c r="HR79" s="73"/>
      <c r="HS79" s="73"/>
      <c r="HT79" s="73"/>
      <c r="HU79" s="73"/>
      <c r="HV79" s="73"/>
      <c r="HW79" s="73"/>
      <c r="HX79" s="73"/>
      <c r="HY79" s="73"/>
      <c r="HZ79" s="73"/>
      <c r="IA79" s="73"/>
      <c r="IB79" s="73"/>
      <c r="IC79" s="73"/>
      <c r="ID79" s="73"/>
      <c r="IE79" s="73"/>
      <c r="IF79" s="73"/>
      <c r="IG79" s="73"/>
      <c r="IH79" s="73"/>
      <c r="II79" s="73"/>
      <c r="IJ79" s="73"/>
      <c r="IK79" s="73"/>
      <c r="IL79" s="73"/>
      <c r="IM79" s="73"/>
      <c r="IN79" s="73"/>
      <c r="IO79" s="73"/>
      <c r="IP79" s="73"/>
      <c r="IQ79" s="73"/>
      <c r="IR79" s="73"/>
      <c r="IS79" s="73"/>
      <c r="IT79" s="73"/>
      <c r="IU79" s="73"/>
      <c r="IV79" s="73"/>
      <c r="IW79" s="73"/>
      <c r="IX79" s="73"/>
      <c r="IY79" s="73"/>
      <c r="IZ79" s="73"/>
    </row>
    <row r="80" spans="1:260" s="24" customFormat="1" ht="13.8" hidden="1">
      <c r="A80" s="52" t="s">
        <v>42</v>
      </c>
      <c r="B80" s="51">
        <f t="shared" si="90"/>
        <v>0</v>
      </c>
      <c r="C80" s="50">
        <f t="shared" si="60"/>
        <v>0</v>
      </c>
      <c r="D80" s="49">
        <f t="shared" si="61"/>
        <v>0</v>
      </c>
      <c r="E80" s="28">
        <f t="shared" si="62"/>
        <v>0</v>
      </c>
      <c r="F80" s="28">
        <f t="shared" si="63"/>
        <v>0</v>
      </c>
      <c r="G80" s="49">
        <f t="shared" si="64"/>
        <v>0</v>
      </c>
      <c r="H80" s="51">
        <f t="shared" si="91"/>
        <v>0</v>
      </c>
      <c r="I80" s="50">
        <f t="shared" si="65"/>
        <v>0</v>
      </c>
      <c r="J80" s="49">
        <f t="shared" si="66"/>
        <v>0</v>
      </c>
      <c r="K80" s="28">
        <f t="shared" si="67"/>
        <v>0</v>
      </c>
      <c r="L80" s="28">
        <f t="shared" si="68"/>
        <v>0</v>
      </c>
      <c r="M80" s="49">
        <f t="shared" si="69"/>
        <v>0</v>
      </c>
      <c r="N80" s="51">
        <f t="shared" si="92"/>
        <v>0</v>
      </c>
      <c r="O80" s="50">
        <f t="shared" si="70"/>
        <v>0</v>
      </c>
      <c r="P80" s="49">
        <f t="shared" si="71"/>
        <v>0</v>
      </c>
      <c r="Q80" s="28">
        <f t="shared" si="72"/>
        <v>0</v>
      </c>
      <c r="R80" s="28">
        <f t="shared" si="73"/>
        <v>0</v>
      </c>
      <c r="S80" s="49">
        <f t="shared" si="74"/>
        <v>0</v>
      </c>
      <c r="T80" s="51">
        <f t="shared" si="93"/>
        <v>0</v>
      </c>
      <c r="U80" s="50">
        <f t="shared" si="75"/>
        <v>0</v>
      </c>
      <c r="V80" s="49">
        <f t="shared" si="76"/>
        <v>0</v>
      </c>
      <c r="W80" s="28">
        <f t="shared" si="77"/>
        <v>0</v>
      </c>
      <c r="X80" s="28">
        <f t="shared" si="78"/>
        <v>0</v>
      </c>
      <c r="Y80" s="49">
        <f t="shared" si="79"/>
        <v>0</v>
      </c>
      <c r="Z80" s="51">
        <f t="shared" si="94"/>
        <v>0</v>
      </c>
      <c r="AA80" s="50">
        <f t="shared" si="80"/>
        <v>0</v>
      </c>
      <c r="AB80" s="49">
        <f t="shared" si="81"/>
        <v>0</v>
      </c>
      <c r="AC80" s="28">
        <f t="shared" si="82"/>
        <v>0</v>
      </c>
      <c r="AD80" s="28">
        <f t="shared" si="83"/>
        <v>0</v>
      </c>
      <c r="AE80" s="49">
        <f t="shared" si="84"/>
        <v>0</v>
      </c>
      <c r="AF80" s="51">
        <f t="shared" si="95"/>
        <v>0</v>
      </c>
      <c r="AG80" s="50">
        <f t="shared" si="85"/>
        <v>0</v>
      </c>
      <c r="AH80" s="49">
        <f t="shared" si="86"/>
        <v>0</v>
      </c>
      <c r="AI80" s="28">
        <f t="shared" si="87"/>
        <v>0</v>
      </c>
      <c r="AJ80" s="28">
        <f t="shared" si="88"/>
        <v>0</v>
      </c>
      <c r="AK80" s="48">
        <f t="shared" si="89"/>
        <v>0</v>
      </c>
      <c r="AL80" s="27"/>
      <c r="AM80" s="27"/>
      <c r="AN80" s="27"/>
      <c r="AO80" s="27"/>
      <c r="AP80" s="27"/>
      <c r="AQ80" s="36"/>
      <c r="AR80" s="36"/>
      <c r="AS80" s="36"/>
      <c r="AT80" s="36"/>
      <c r="AU80" s="36"/>
      <c r="AV80" s="36"/>
      <c r="AW80" s="36"/>
      <c r="AX80" s="36"/>
      <c r="AY80" s="36"/>
      <c r="AZ80" s="36"/>
      <c r="BA80" s="36"/>
      <c r="BB80" s="36"/>
      <c r="BC80" s="36"/>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73"/>
      <c r="FE80" s="73"/>
      <c r="FF80" s="73"/>
      <c r="FG80" s="73"/>
      <c r="FH80" s="73"/>
      <c r="FI80" s="73"/>
      <c r="FJ80" s="73"/>
      <c r="FK80" s="73"/>
      <c r="FL80" s="73"/>
      <c r="FM80" s="73"/>
      <c r="FN80" s="73"/>
      <c r="FO80" s="73"/>
      <c r="FP80" s="73"/>
      <c r="FQ80" s="73"/>
      <c r="FR80" s="73"/>
      <c r="FS80" s="73"/>
      <c r="FT80" s="73"/>
      <c r="FU80" s="73"/>
      <c r="FV80" s="73"/>
      <c r="FW80" s="73"/>
      <c r="FX80" s="73"/>
      <c r="FY80" s="73"/>
      <c r="FZ80" s="73"/>
      <c r="GA80" s="73"/>
      <c r="GB80" s="73"/>
      <c r="GC80" s="73"/>
      <c r="GD80" s="73"/>
      <c r="GE80" s="73"/>
      <c r="GF80" s="73"/>
      <c r="GG80" s="73"/>
      <c r="GH80" s="73"/>
      <c r="GI80" s="73"/>
      <c r="GJ80" s="73"/>
      <c r="GK80" s="73"/>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c r="IN80" s="73"/>
      <c r="IO80" s="73"/>
      <c r="IP80" s="73"/>
      <c r="IQ80" s="73"/>
      <c r="IR80" s="73"/>
      <c r="IS80" s="73"/>
      <c r="IT80" s="73"/>
      <c r="IU80" s="73"/>
      <c r="IV80" s="73"/>
      <c r="IW80" s="73"/>
      <c r="IX80" s="73"/>
      <c r="IY80" s="73"/>
      <c r="IZ80" s="73"/>
    </row>
    <row r="81" spans="1:260" s="24" customFormat="1" ht="13.8" hidden="1">
      <c r="A81" s="52" t="s">
        <v>43</v>
      </c>
      <c r="B81" s="51">
        <f t="shared" si="90"/>
        <v>0</v>
      </c>
      <c r="C81" s="50">
        <f t="shared" si="60"/>
        <v>0</v>
      </c>
      <c r="D81" s="49">
        <f t="shared" si="61"/>
        <v>0</v>
      </c>
      <c r="E81" s="28">
        <f t="shared" si="62"/>
        <v>0</v>
      </c>
      <c r="F81" s="28">
        <f t="shared" si="63"/>
        <v>0</v>
      </c>
      <c r="G81" s="49">
        <f t="shared" si="64"/>
        <v>0</v>
      </c>
      <c r="H81" s="51">
        <f t="shared" si="91"/>
        <v>0</v>
      </c>
      <c r="I81" s="50">
        <f t="shared" si="65"/>
        <v>0</v>
      </c>
      <c r="J81" s="49">
        <f t="shared" si="66"/>
        <v>0</v>
      </c>
      <c r="K81" s="28">
        <f t="shared" si="67"/>
        <v>0</v>
      </c>
      <c r="L81" s="28">
        <f t="shared" si="68"/>
        <v>0</v>
      </c>
      <c r="M81" s="49">
        <f t="shared" si="69"/>
        <v>0</v>
      </c>
      <c r="N81" s="51">
        <f t="shared" si="92"/>
        <v>0</v>
      </c>
      <c r="O81" s="50">
        <f t="shared" si="70"/>
        <v>0</v>
      </c>
      <c r="P81" s="49">
        <f t="shared" si="71"/>
        <v>0</v>
      </c>
      <c r="Q81" s="28">
        <f t="shared" si="72"/>
        <v>0</v>
      </c>
      <c r="R81" s="28">
        <f t="shared" si="73"/>
        <v>0</v>
      </c>
      <c r="S81" s="49">
        <f t="shared" si="74"/>
        <v>0</v>
      </c>
      <c r="T81" s="51">
        <f t="shared" si="93"/>
        <v>0</v>
      </c>
      <c r="U81" s="50">
        <f t="shared" si="75"/>
        <v>0</v>
      </c>
      <c r="V81" s="49">
        <f t="shared" si="76"/>
        <v>0</v>
      </c>
      <c r="W81" s="28">
        <f t="shared" si="77"/>
        <v>0</v>
      </c>
      <c r="X81" s="28">
        <f t="shared" si="78"/>
        <v>0</v>
      </c>
      <c r="Y81" s="49">
        <f t="shared" si="79"/>
        <v>0</v>
      </c>
      <c r="Z81" s="51">
        <f t="shared" si="94"/>
        <v>0</v>
      </c>
      <c r="AA81" s="50">
        <f t="shared" si="80"/>
        <v>0</v>
      </c>
      <c r="AB81" s="49">
        <f t="shared" si="81"/>
        <v>0</v>
      </c>
      <c r="AC81" s="28">
        <f t="shared" si="82"/>
        <v>0</v>
      </c>
      <c r="AD81" s="28">
        <f t="shared" si="83"/>
        <v>0</v>
      </c>
      <c r="AE81" s="49">
        <f t="shared" si="84"/>
        <v>0</v>
      </c>
      <c r="AF81" s="51">
        <f t="shared" si="95"/>
        <v>0</v>
      </c>
      <c r="AG81" s="50">
        <f t="shared" si="85"/>
        <v>0</v>
      </c>
      <c r="AH81" s="49">
        <f t="shared" si="86"/>
        <v>0</v>
      </c>
      <c r="AI81" s="28">
        <f t="shared" si="87"/>
        <v>0</v>
      </c>
      <c r="AJ81" s="28">
        <f t="shared" si="88"/>
        <v>0</v>
      </c>
      <c r="AK81" s="48">
        <f t="shared" si="89"/>
        <v>0</v>
      </c>
      <c r="AL81" s="27"/>
      <c r="AM81" s="27"/>
      <c r="AN81" s="27"/>
      <c r="AO81" s="27"/>
      <c r="AP81" s="27"/>
      <c r="AQ81" s="36"/>
      <c r="AR81" s="36"/>
      <c r="AS81" s="36"/>
      <c r="AT81" s="36"/>
      <c r="AU81" s="36"/>
      <c r="AV81" s="36"/>
      <c r="AW81" s="36"/>
      <c r="AX81" s="36"/>
      <c r="AY81" s="36"/>
      <c r="AZ81" s="36"/>
      <c r="BA81" s="36"/>
      <c r="BB81" s="36"/>
      <c r="BC81" s="36"/>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73"/>
      <c r="GD81" s="73"/>
      <c r="GE81" s="73"/>
      <c r="GF81" s="73"/>
      <c r="GG81" s="73"/>
      <c r="GH81" s="73"/>
      <c r="GI81" s="73"/>
      <c r="GJ81" s="73"/>
      <c r="GK81" s="73"/>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c r="IN81" s="73"/>
      <c r="IO81" s="73"/>
      <c r="IP81" s="73"/>
      <c r="IQ81" s="73"/>
      <c r="IR81" s="73"/>
      <c r="IS81" s="73"/>
      <c r="IT81" s="73"/>
      <c r="IU81" s="73"/>
      <c r="IV81" s="73"/>
      <c r="IW81" s="73"/>
      <c r="IX81" s="73"/>
      <c r="IY81" s="73"/>
      <c r="IZ81" s="73"/>
    </row>
    <row r="82" spans="1:260" s="24" customFormat="1" ht="13.8" hidden="1">
      <c r="A82" s="52" t="s">
        <v>44</v>
      </c>
      <c r="B82" s="51">
        <f t="shared" si="90"/>
        <v>0</v>
      </c>
      <c r="C82" s="50">
        <f t="shared" si="60"/>
        <v>0</v>
      </c>
      <c r="D82" s="49">
        <f t="shared" si="61"/>
        <v>0</v>
      </c>
      <c r="E82" s="28">
        <f t="shared" si="62"/>
        <v>0</v>
      </c>
      <c r="F82" s="28">
        <f t="shared" si="63"/>
        <v>0</v>
      </c>
      <c r="G82" s="49">
        <f t="shared" si="64"/>
        <v>0</v>
      </c>
      <c r="H82" s="51">
        <f t="shared" si="91"/>
        <v>0</v>
      </c>
      <c r="I82" s="50">
        <f t="shared" si="65"/>
        <v>0</v>
      </c>
      <c r="J82" s="49">
        <f t="shared" si="66"/>
        <v>0</v>
      </c>
      <c r="K82" s="28">
        <f t="shared" si="67"/>
        <v>0</v>
      </c>
      <c r="L82" s="28">
        <f t="shared" si="68"/>
        <v>0</v>
      </c>
      <c r="M82" s="49">
        <f t="shared" si="69"/>
        <v>0</v>
      </c>
      <c r="N82" s="51">
        <f t="shared" si="92"/>
        <v>0</v>
      </c>
      <c r="O82" s="50">
        <f t="shared" si="70"/>
        <v>0</v>
      </c>
      <c r="P82" s="49">
        <f t="shared" si="71"/>
        <v>0</v>
      </c>
      <c r="Q82" s="28">
        <f t="shared" si="72"/>
        <v>0</v>
      </c>
      <c r="R82" s="28">
        <f t="shared" si="73"/>
        <v>0</v>
      </c>
      <c r="S82" s="49">
        <f t="shared" si="74"/>
        <v>0</v>
      </c>
      <c r="T82" s="51">
        <f t="shared" si="93"/>
        <v>0</v>
      </c>
      <c r="U82" s="50">
        <f t="shared" si="75"/>
        <v>0</v>
      </c>
      <c r="V82" s="49">
        <f t="shared" si="76"/>
        <v>0</v>
      </c>
      <c r="W82" s="28">
        <f t="shared" si="77"/>
        <v>0</v>
      </c>
      <c r="X82" s="28">
        <f t="shared" si="78"/>
        <v>0</v>
      </c>
      <c r="Y82" s="49">
        <f t="shared" si="79"/>
        <v>0</v>
      </c>
      <c r="Z82" s="51">
        <f t="shared" si="94"/>
        <v>0</v>
      </c>
      <c r="AA82" s="50">
        <f t="shared" si="80"/>
        <v>0</v>
      </c>
      <c r="AB82" s="49">
        <f t="shared" si="81"/>
        <v>0</v>
      </c>
      <c r="AC82" s="28">
        <f t="shared" si="82"/>
        <v>0</v>
      </c>
      <c r="AD82" s="28">
        <f t="shared" si="83"/>
        <v>0</v>
      </c>
      <c r="AE82" s="49">
        <f t="shared" si="84"/>
        <v>0</v>
      </c>
      <c r="AF82" s="51">
        <f t="shared" si="95"/>
        <v>0</v>
      </c>
      <c r="AG82" s="50">
        <f t="shared" si="85"/>
        <v>0</v>
      </c>
      <c r="AH82" s="49">
        <f t="shared" si="86"/>
        <v>0</v>
      </c>
      <c r="AI82" s="28">
        <f t="shared" si="87"/>
        <v>0</v>
      </c>
      <c r="AJ82" s="28">
        <f t="shared" si="88"/>
        <v>0</v>
      </c>
      <c r="AK82" s="48">
        <f t="shared" si="89"/>
        <v>0</v>
      </c>
      <c r="AL82" s="27"/>
      <c r="AM82" s="27"/>
      <c r="AN82" s="27"/>
      <c r="AO82" s="27"/>
      <c r="AP82" s="27"/>
      <c r="AQ82" s="36"/>
      <c r="AR82" s="36"/>
      <c r="AS82" s="36"/>
      <c r="AT82" s="36"/>
      <c r="AU82" s="36"/>
      <c r="AV82" s="36"/>
      <c r="AW82" s="36"/>
      <c r="AX82" s="36"/>
      <c r="AY82" s="36"/>
      <c r="AZ82" s="36"/>
      <c r="BA82" s="36"/>
      <c r="BB82" s="36"/>
      <c r="BC82" s="36"/>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c r="EN82" s="73"/>
      <c r="EO82" s="73"/>
      <c r="EP82" s="73"/>
      <c r="EQ82" s="73"/>
      <c r="ER82" s="73"/>
      <c r="ES82" s="73"/>
      <c r="ET82" s="73"/>
      <c r="EU82" s="73"/>
      <c r="EV82" s="73"/>
      <c r="EW82" s="73"/>
      <c r="EX82" s="73"/>
      <c r="EY82" s="73"/>
      <c r="EZ82" s="73"/>
      <c r="FA82" s="73"/>
      <c r="FB82" s="73"/>
      <c r="FC82" s="73"/>
      <c r="FD82" s="73"/>
      <c r="FE82" s="73"/>
      <c r="FF82" s="73"/>
      <c r="FG82" s="73"/>
      <c r="FH82" s="73"/>
      <c r="FI82" s="73"/>
      <c r="FJ82" s="73"/>
      <c r="FK82" s="73"/>
      <c r="FL82" s="73"/>
      <c r="FM82" s="73"/>
      <c r="FN82" s="73"/>
      <c r="FO82" s="73"/>
      <c r="FP82" s="73"/>
      <c r="FQ82" s="73"/>
      <c r="FR82" s="73"/>
      <c r="FS82" s="73"/>
      <c r="FT82" s="73"/>
      <c r="FU82" s="73"/>
      <c r="FV82" s="73"/>
      <c r="FW82" s="73"/>
      <c r="FX82" s="73"/>
      <c r="FY82" s="73"/>
      <c r="FZ82" s="73"/>
      <c r="GA82" s="73"/>
      <c r="GB82" s="73"/>
      <c r="GC82" s="73"/>
      <c r="GD82" s="73"/>
      <c r="GE82" s="73"/>
      <c r="GF82" s="73"/>
      <c r="GG82" s="73"/>
      <c r="GH82" s="73"/>
      <c r="GI82" s="73"/>
      <c r="GJ82" s="73"/>
      <c r="GK82" s="73"/>
      <c r="GL82" s="73"/>
      <c r="GM82" s="73"/>
      <c r="GN82" s="73"/>
      <c r="GO82" s="73"/>
      <c r="GP82" s="73"/>
      <c r="GQ82" s="73"/>
      <c r="GR82" s="73"/>
      <c r="GS82" s="73"/>
      <c r="GT82" s="73"/>
      <c r="GU82" s="73"/>
      <c r="GV82" s="73"/>
      <c r="GW82" s="73"/>
      <c r="GX82" s="73"/>
      <c r="GY82" s="73"/>
      <c r="GZ82" s="73"/>
      <c r="HA82" s="73"/>
      <c r="HB82" s="73"/>
      <c r="HC82" s="73"/>
      <c r="HD82" s="73"/>
      <c r="HE82" s="73"/>
      <c r="HF82" s="73"/>
      <c r="HG82" s="73"/>
      <c r="HH82" s="73"/>
      <c r="HI82" s="73"/>
      <c r="HJ82" s="73"/>
      <c r="HK82" s="73"/>
      <c r="HL82" s="73"/>
      <c r="HM82" s="73"/>
      <c r="HN82" s="73"/>
      <c r="HO82" s="73"/>
      <c r="HP82" s="73"/>
      <c r="HQ82" s="73"/>
      <c r="HR82" s="73"/>
      <c r="HS82" s="73"/>
      <c r="HT82" s="73"/>
      <c r="HU82" s="73"/>
      <c r="HV82" s="73"/>
      <c r="HW82" s="73"/>
      <c r="HX82" s="73"/>
      <c r="HY82" s="73"/>
      <c r="HZ82" s="73"/>
      <c r="IA82" s="73"/>
      <c r="IB82" s="73"/>
      <c r="IC82" s="73"/>
      <c r="ID82" s="73"/>
      <c r="IE82" s="73"/>
      <c r="IF82" s="73"/>
      <c r="IG82" s="73"/>
      <c r="IH82" s="73"/>
      <c r="II82" s="73"/>
      <c r="IJ82" s="73"/>
      <c r="IK82" s="73"/>
      <c r="IL82" s="73"/>
      <c r="IM82" s="73"/>
      <c r="IN82" s="73"/>
      <c r="IO82" s="73"/>
      <c r="IP82" s="73"/>
      <c r="IQ82" s="73"/>
      <c r="IR82" s="73"/>
      <c r="IS82" s="73"/>
      <c r="IT82" s="73"/>
      <c r="IU82" s="73"/>
      <c r="IV82" s="73"/>
      <c r="IW82" s="73"/>
      <c r="IX82" s="73"/>
      <c r="IY82" s="73"/>
      <c r="IZ82" s="73"/>
    </row>
    <row r="83" spans="1:260" s="24" customFormat="1" ht="14.4" hidden="1" thickBot="1">
      <c r="A83" s="47" t="s">
        <v>45</v>
      </c>
      <c r="B83" s="45"/>
      <c r="C83" s="44">
        <f>SUM(C71:C82)</f>
        <v>0</v>
      </c>
      <c r="D83" s="43">
        <f>SUM(D71:D82)</f>
        <v>0</v>
      </c>
      <c r="E83" s="42">
        <f>SUM(E71:E82)</f>
        <v>0</v>
      </c>
      <c r="F83" s="42">
        <f>SUM(F71:F82)</f>
        <v>0</v>
      </c>
      <c r="G83" s="46">
        <f>SUM(G71:G82)</f>
        <v>0</v>
      </c>
      <c r="H83" s="45"/>
      <c r="I83" s="44">
        <f>SUM(I71:I82)</f>
        <v>0</v>
      </c>
      <c r="J83" s="43">
        <f>SUM(J71:J82)</f>
        <v>0</v>
      </c>
      <c r="K83" s="42">
        <f>SUM(K71:K82)</f>
        <v>0</v>
      </c>
      <c r="L83" s="42">
        <f>SUM(L71:L82)</f>
        <v>0</v>
      </c>
      <c r="M83" s="46">
        <f>SUM(M71:M82)</f>
        <v>0</v>
      </c>
      <c r="N83" s="45"/>
      <c r="O83" s="44">
        <f>SUM(O71:O82)</f>
        <v>0</v>
      </c>
      <c r="P83" s="43">
        <f>SUM(P71:P82)</f>
        <v>0</v>
      </c>
      <c r="Q83" s="42">
        <f>SUM(Q71:Q82)</f>
        <v>0</v>
      </c>
      <c r="R83" s="42">
        <f>SUM(R71:R82)</f>
        <v>0</v>
      </c>
      <c r="S83" s="46">
        <f>SUM(S71:S82)</f>
        <v>0</v>
      </c>
      <c r="T83" s="45"/>
      <c r="U83" s="44">
        <f>SUM(U71:U82)</f>
        <v>0</v>
      </c>
      <c r="V83" s="43">
        <f>SUM(V71:V82)</f>
        <v>0</v>
      </c>
      <c r="W83" s="42">
        <f>SUM(W71:W82)</f>
        <v>0</v>
      </c>
      <c r="X83" s="42">
        <f>SUM(X71:X82)</f>
        <v>0</v>
      </c>
      <c r="Y83" s="46">
        <f>SUM(Y71:Y82)</f>
        <v>0</v>
      </c>
      <c r="Z83" s="45"/>
      <c r="AA83" s="44">
        <f>SUM(AA71:AA82)</f>
        <v>0</v>
      </c>
      <c r="AB83" s="43">
        <f>SUM(AB71:AB82)</f>
        <v>0</v>
      </c>
      <c r="AC83" s="42">
        <f>SUM(AC71:AC82)</f>
        <v>0</v>
      </c>
      <c r="AD83" s="42">
        <f>SUM(AD71:AD82)</f>
        <v>0</v>
      </c>
      <c r="AE83" s="46">
        <f>SUM(AE71:AE82)</f>
        <v>0</v>
      </c>
      <c r="AF83" s="45"/>
      <c r="AG83" s="44">
        <f>SUM(AG71:AG82)</f>
        <v>0</v>
      </c>
      <c r="AH83" s="43">
        <f>SUM(AH71:AH82)</f>
        <v>0</v>
      </c>
      <c r="AI83" s="42">
        <f>SUM(AI71:AI82)</f>
        <v>0</v>
      </c>
      <c r="AJ83" s="42">
        <f>SUM(AJ71:AJ82)</f>
        <v>0</v>
      </c>
      <c r="AK83" s="41">
        <f>SUM(AK71:AK82)</f>
        <v>0</v>
      </c>
      <c r="AL83" s="40"/>
      <c r="AM83" s="40"/>
      <c r="AN83" s="40"/>
      <c r="AO83" s="36"/>
      <c r="AP83" s="36"/>
      <c r="AQ83" s="36"/>
      <c r="AR83" s="36"/>
      <c r="AS83" s="36"/>
      <c r="AT83" s="36"/>
      <c r="AU83" s="36"/>
      <c r="AV83" s="36"/>
      <c r="AW83" s="36"/>
      <c r="AX83" s="36"/>
      <c r="AY83" s="36"/>
      <c r="AZ83" s="36"/>
      <c r="BA83" s="36"/>
      <c r="BB83" s="36"/>
      <c r="BC83" s="36"/>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c r="EN83" s="73"/>
      <c r="EO83" s="73"/>
      <c r="EP83" s="73"/>
      <c r="EQ83" s="73"/>
      <c r="ER83" s="73"/>
      <c r="ES83" s="73"/>
      <c r="ET83" s="73"/>
      <c r="EU83" s="73"/>
      <c r="EV83" s="73"/>
      <c r="EW83" s="73"/>
      <c r="EX83" s="73"/>
      <c r="EY83" s="73"/>
      <c r="EZ83" s="73"/>
      <c r="FA83" s="73"/>
      <c r="FB83" s="73"/>
      <c r="FC83" s="73"/>
      <c r="FD83" s="73"/>
      <c r="FE83" s="73"/>
      <c r="FF83" s="73"/>
      <c r="FG83" s="73"/>
      <c r="FH83" s="73"/>
      <c r="FI83" s="73"/>
      <c r="FJ83" s="73"/>
      <c r="FK83" s="73"/>
      <c r="FL83" s="73"/>
      <c r="FM83" s="73"/>
      <c r="FN83" s="73"/>
      <c r="FO83" s="73"/>
      <c r="FP83" s="73"/>
      <c r="FQ83" s="73"/>
      <c r="FR83" s="73"/>
      <c r="FS83" s="73"/>
      <c r="FT83" s="73"/>
      <c r="FU83" s="73"/>
      <c r="FV83" s="73"/>
      <c r="FW83" s="73"/>
      <c r="FX83" s="73"/>
      <c r="FY83" s="73"/>
      <c r="FZ83" s="73"/>
      <c r="GA83" s="73"/>
      <c r="GB83" s="73"/>
      <c r="GC83" s="73"/>
      <c r="GD83" s="73"/>
      <c r="GE83" s="73"/>
      <c r="GF83" s="73"/>
      <c r="GG83" s="73"/>
      <c r="GH83" s="73"/>
      <c r="GI83" s="73"/>
      <c r="GJ83" s="73"/>
      <c r="GK83" s="73"/>
      <c r="GL83" s="73"/>
      <c r="GM83" s="73"/>
      <c r="GN83" s="73"/>
      <c r="GO83" s="73"/>
      <c r="GP83" s="73"/>
      <c r="GQ83" s="73"/>
      <c r="GR83" s="73"/>
      <c r="GS83" s="73"/>
      <c r="GT83" s="73"/>
      <c r="GU83" s="73"/>
      <c r="GV83" s="73"/>
      <c r="GW83" s="73"/>
      <c r="GX83" s="73"/>
      <c r="GY83" s="73"/>
      <c r="GZ83" s="73"/>
      <c r="HA83" s="73"/>
      <c r="HB83" s="73"/>
      <c r="HC83" s="73"/>
      <c r="HD83" s="73"/>
      <c r="HE83" s="73"/>
      <c r="HF83" s="73"/>
      <c r="HG83" s="73"/>
      <c r="HH83" s="73"/>
      <c r="HI83" s="73"/>
      <c r="HJ83" s="73"/>
      <c r="HK83" s="73"/>
      <c r="HL83" s="73"/>
      <c r="HM83" s="73"/>
      <c r="HN83" s="73"/>
      <c r="HO83" s="73"/>
      <c r="HP83" s="73"/>
      <c r="HQ83" s="73"/>
      <c r="HR83" s="73"/>
      <c r="HS83" s="73"/>
      <c r="HT83" s="73"/>
      <c r="HU83" s="73"/>
      <c r="HV83" s="73"/>
      <c r="HW83" s="73"/>
      <c r="HX83" s="73"/>
      <c r="HY83" s="73"/>
      <c r="HZ83" s="73"/>
      <c r="IA83" s="73"/>
      <c r="IB83" s="73"/>
      <c r="IC83" s="73"/>
      <c r="ID83" s="73"/>
      <c r="IE83" s="73"/>
      <c r="IF83" s="73"/>
      <c r="IG83" s="73"/>
      <c r="IH83" s="73"/>
      <c r="II83" s="73"/>
      <c r="IJ83" s="73"/>
      <c r="IK83" s="73"/>
      <c r="IL83" s="73"/>
      <c r="IM83" s="73"/>
      <c r="IN83" s="73"/>
      <c r="IO83" s="73"/>
      <c r="IP83" s="73"/>
      <c r="IQ83" s="73"/>
      <c r="IR83" s="73"/>
      <c r="IS83" s="73"/>
      <c r="IT83" s="73"/>
      <c r="IU83" s="73"/>
      <c r="IV83" s="73"/>
      <c r="IW83" s="73"/>
      <c r="IX83" s="73"/>
      <c r="IY83" s="73"/>
      <c r="IZ83" s="73"/>
    </row>
    <row r="84" spans="1:260" s="24" customFormat="1" ht="13.8">
      <c r="A84" s="32"/>
      <c r="B84" s="32"/>
      <c r="C84" s="32"/>
      <c r="D84" s="32"/>
      <c r="E84" s="32"/>
      <c r="F84" s="32"/>
      <c r="G84" s="32"/>
      <c r="H84" s="32"/>
      <c r="I84" s="32"/>
      <c r="J84" s="32"/>
      <c r="K84" s="32"/>
      <c r="L84" s="32"/>
      <c r="M84" s="32"/>
      <c r="N84" s="39"/>
      <c r="O84" s="38"/>
      <c r="P84" s="32"/>
      <c r="Q84" s="32"/>
      <c r="R84" s="32"/>
      <c r="S84" s="32"/>
      <c r="T84" s="32"/>
      <c r="U84" s="32"/>
      <c r="V84" s="32"/>
      <c r="W84" s="32"/>
      <c r="X84" s="32"/>
      <c r="Y84" s="32"/>
      <c r="Z84" s="32"/>
      <c r="AA84" s="32"/>
      <c r="AB84" s="32"/>
      <c r="AC84" s="32"/>
      <c r="AD84" s="32"/>
      <c r="AE84" s="32"/>
      <c r="AF84" s="32"/>
      <c r="AG84" s="32"/>
      <c r="AH84" s="32"/>
      <c r="AI84" s="32"/>
      <c r="AJ84" s="32"/>
      <c r="AK84" s="32"/>
      <c r="AL84" s="37"/>
      <c r="AM84" s="37"/>
      <c r="AN84" s="37"/>
      <c r="AO84" s="37"/>
      <c r="AP84" s="36"/>
      <c r="AQ84" s="35"/>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c r="EN84" s="73"/>
      <c r="EO84" s="73"/>
      <c r="EP84" s="73"/>
      <c r="EQ84" s="73"/>
      <c r="ER84" s="73"/>
      <c r="ES84" s="73"/>
      <c r="ET84" s="73"/>
      <c r="EU84" s="73"/>
      <c r="EV84" s="73"/>
      <c r="EW84" s="73"/>
      <c r="EX84" s="73"/>
      <c r="EY84" s="73"/>
      <c r="EZ84" s="73"/>
      <c r="FA84" s="73"/>
      <c r="FB84" s="73"/>
      <c r="FC84" s="73"/>
      <c r="FD84" s="73"/>
      <c r="FE84" s="73"/>
      <c r="FF84" s="73"/>
      <c r="FG84" s="73"/>
      <c r="FH84" s="73"/>
      <c r="FI84" s="73"/>
      <c r="FJ84" s="73"/>
      <c r="FK84" s="73"/>
      <c r="FL84" s="73"/>
      <c r="FM84" s="73"/>
      <c r="FN84" s="73"/>
      <c r="FO84" s="73"/>
      <c r="FP84" s="73"/>
      <c r="FQ84" s="73"/>
      <c r="FR84" s="73"/>
      <c r="FS84" s="73"/>
      <c r="FT84" s="73"/>
      <c r="FU84" s="73"/>
      <c r="FV84" s="73"/>
      <c r="FW84" s="73"/>
      <c r="FX84" s="73"/>
      <c r="FY84" s="73"/>
      <c r="FZ84" s="73"/>
      <c r="GA84" s="73"/>
      <c r="GB84" s="73"/>
      <c r="GC84" s="73"/>
      <c r="GD84" s="73"/>
      <c r="GE84" s="73"/>
      <c r="GF84" s="73"/>
      <c r="GG84" s="73"/>
      <c r="GH84" s="73"/>
      <c r="GI84" s="73"/>
      <c r="GJ84" s="73"/>
      <c r="GK84" s="73"/>
      <c r="GL84" s="73"/>
      <c r="GM84" s="73"/>
      <c r="GN84" s="73"/>
      <c r="GO84" s="73"/>
      <c r="GP84" s="73"/>
      <c r="GQ84" s="73"/>
      <c r="GR84" s="73"/>
      <c r="GS84" s="73"/>
      <c r="GT84" s="73"/>
      <c r="GU84" s="73"/>
      <c r="GV84" s="73"/>
      <c r="GW84" s="73"/>
      <c r="GX84" s="73"/>
      <c r="GY84" s="73"/>
      <c r="GZ84" s="73"/>
      <c r="HA84" s="73"/>
      <c r="HB84" s="73"/>
      <c r="HC84" s="73"/>
      <c r="HD84" s="73"/>
      <c r="HE84" s="73"/>
      <c r="HF84" s="73"/>
      <c r="HG84" s="73"/>
      <c r="HH84" s="73"/>
      <c r="HI84" s="73"/>
      <c r="HJ84" s="73"/>
      <c r="HK84" s="73"/>
      <c r="HL84" s="73"/>
      <c r="HM84" s="73"/>
      <c r="HN84" s="73"/>
      <c r="HO84" s="73"/>
      <c r="HP84" s="73"/>
      <c r="HQ84" s="73"/>
      <c r="HR84" s="73"/>
      <c r="HS84" s="73"/>
      <c r="HT84" s="73"/>
      <c r="HU84" s="73"/>
      <c r="HV84" s="73"/>
      <c r="HW84" s="73"/>
      <c r="HX84" s="73"/>
      <c r="HY84" s="73"/>
      <c r="HZ84" s="73"/>
      <c r="IA84" s="73"/>
      <c r="IB84" s="73"/>
      <c r="IC84" s="73"/>
      <c r="ID84" s="73"/>
      <c r="IE84" s="73"/>
      <c r="IF84" s="73"/>
      <c r="IG84" s="73"/>
      <c r="IH84" s="73"/>
      <c r="II84" s="73"/>
      <c r="IJ84" s="73"/>
      <c r="IK84" s="73"/>
      <c r="IL84" s="73"/>
      <c r="IM84" s="73"/>
      <c r="IN84" s="73"/>
      <c r="IO84" s="73"/>
      <c r="IP84" s="73"/>
      <c r="IQ84" s="73"/>
      <c r="IR84" s="73"/>
      <c r="IS84" s="73"/>
      <c r="IT84" s="73"/>
      <c r="IU84" s="73"/>
      <c r="IV84" s="73"/>
      <c r="IW84" s="73"/>
      <c r="IX84" s="73"/>
      <c r="IY84" s="73"/>
    </row>
    <row r="85" spans="1:260" s="24" customFormat="1" ht="42.75" customHeight="1">
      <c r="A85" s="93" t="s">
        <v>55</v>
      </c>
      <c r="B85" s="94"/>
      <c r="C85" s="94"/>
      <c r="D85" s="94"/>
      <c r="E85" s="94"/>
      <c r="F85" s="94"/>
      <c r="G85" s="94"/>
      <c r="H85" s="94"/>
      <c r="I85" s="94"/>
      <c r="J85" s="94"/>
      <c r="K85" s="94"/>
      <c r="L85" s="94"/>
      <c r="M85" s="94"/>
      <c r="N85" s="95"/>
      <c r="O85" s="34">
        <f>O86+O87</f>
        <v>487569.99695268838</v>
      </c>
      <c r="P85" s="32"/>
      <c r="Q85" s="32"/>
      <c r="R85" s="32"/>
      <c r="S85" s="32"/>
      <c r="T85" s="32"/>
      <c r="U85" s="32"/>
      <c r="V85" s="32"/>
      <c r="W85" s="32"/>
      <c r="X85" s="32"/>
      <c r="Y85" s="32"/>
      <c r="Z85" s="32"/>
      <c r="AA85" s="32"/>
      <c r="AB85" s="32"/>
      <c r="AC85" s="32"/>
      <c r="AD85" s="32"/>
      <c r="AE85" s="32"/>
      <c r="AF85" s="32"/>
      <c r="AG85" s="32"/>
      <c r="AH85" s="32"/>
      <c r="AI85" s="32"/>
      <c r="AJ85" s="32"/>
      <c r="AK85" s="32"/>
      <c r="AL85" s="37"/>
      <c r="AM85" s="37"/>
      <c r="AN85" s="37"/>
      <c r="AO85" s="37"/>
      <c r="AP85" s="36"/>
      <c r="AQ85" s="35"/>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c r="EN85" s="73"/>
      <c r="EO85" s="73"/>
      <c r="EP85" s="73"/>
      <c r="EQ85" s="73"/>
      <c r="ER85" s="73"/>
      <c r="ES85" s="73"/>
      <c r="ET85" s="73"/>
      <c r="EU85" s="73"/>
      <c r="EV85" s="73"/>
      <c r="EW85" s="73"/>
      <c r="EX85" s="73"/>
      <c r="EY85" s="73"/>
      <c r="EZ85" s="73"/>
      <c r="FA85" s="73"/>
      <c r="FB85" s="73"/>
      <c r="FC85" s="73"/>
      <c r="FD85" s="73"/>
      <c r="FE85" s="73"/>
      <c r="FF85" s="73"/>
      <c r="FG85" s="73"/>
      <c r="FH85" s="73"/>
      <c r="FI85" s="73"/>
      <c r="FJ85" s="73"/>
      <c r="FK85" s="73"/>
      <c r="FL85" s="73"/>
      <c r="FM85" s="73"/>
      <c r="FN85" s="73"/>
      <c r="FO85" s="73"/>
      <c r="FP85" s="73"/>
      <c r="FQ85" s="73"/>
      <c r="FR85" s="73"/>
      <c r="FS85" s="73"/>
      <c r="FT85" s="73"/>
      <c r="FU85" s="73"/>
      <c r="FV85" s="73"/>
      <c r="FW85" s="73"/>
      <c r="FX85" s="73"/>
      <c r="FY85" s="73"/>
      <c r="FZ85" s="73"/>
      <c r="GA85" s="73"/>
      <c r="GB85" s="73"/>
      <c r="GC85" s="73"/>
      <c r="GD85" s="73"/>
      <c r="GE85" s="73"/>
      <c r="GF85" s="73"/>
      <c r="GG85" s="73"/>
      <c r="GH85" s="73"/>
      <c r="GI85" s="73"/>
      <c r="GJ85" s="73"/>
      <c r="GK85" s="73"/>
      <c r="GL85" s="73"/>
      <c r="GM85" s="73"/>
      <c r="GN85" s="73"/>
      <c r="GO85" s="73"/>
      <c r="GP85" s="73"/>
      <c r="GQ85" s="73"/>
      <c r="GR85" s="73"/>
      <c r="GS85" s="73"/>
      <c r="GT85" s="73"/>
      <c r="GU85" s="73"/>
      <c r="GV85" s="73"/>
      <c r="GW85" s="73"/>
      <c r="GX85" s="73"/>
      <c r="GY85" s="73"/>
      <c r="GZ85" s="73"/>
      <c r="HA85" s="73"/>
      <c r="HB85" s="73"/>
      <c r="HC85" s="73"/>
      <c r="HD85" s="73"/>
      <c r="HE85" s="73"/>
      <c r="HF85" s="73"/>
      <c r="HG85" s="73"/>
      <c r="HH85" s="73"/>
      <c r="HI85" s="73"/>
      <c r="HJ85" s="73"/>
      <c r="HK85" s="73"/>
      <c r="HL85" s="73"/>
      <c r="HM85" s="73"/>
      <c r="HN85" s="73"/>
      <c r="HO85" s="73"/>
      <c r="HP85" s="73"/>
      <c r="HQ85" s="73"/>
      <c r="HR85" s="73"/>
      <c r="HS85" s="73"/>
      <c r="HT85" s="73"/>
      <c r="HU85" s="73"/>
      <c r="HV85" s="73"/>
      <c r="HW85" s="73"/>
      <c r="HX85" s="73"/>
      <c r="HY85" s="73"/>
      <c r="HZ85" s="73"/>
      <c r="IA85" s="73"/>
      <c r="IB85" s="73"/>
      <c r="IC85" s="73"/>
      <c r="ID85" s="73"/>
      <c r="IE85" s="73"/>
      <c r="IF85" s="73"/>
      <c r="IG85" s="73"/>
      <c r="IH85" s="73"/>
      <c r="II85" s="73"/>
      <c r="IJ85" s="73"/>
      <c r="IK85" s="73"/>
      <c r="IL85" s="73"/>
      <c r="IM85" s="73"/>
      <c r="IN85" s="73"/>
      <c r="IO85" s="73"/>
      <c r="IP85" s="73"/>
      <c r="IQ85" s="73"/>
      <c r="IR85" s="73"/>
      <c r="IS85" s="73"/>
      <c r="IT85" s="73"/>
      <c r="IU85" s="73"/>
      <c r="IV85" s="73"/>
      <c r="IW85" s="73"/>
      <c r="IX85" s="73"/>
      <c r="IY85" s="73"/>
    </row>
    <row r="86" spans="1:260" s="24" customFormat="1" ht="30.75" customHeight="1">
      <c r="A86" s="93" t="s">
        <v>56</v>
      </c>
      <c r="B86" s="94"/>
      <c r="C86" s="94"/>
      <c r="D86" s="94"/>
      <c r="E86" s="94"/>
      <c r="F86" s="94"/>
      <c r="G86" s="94"/>
      <c r="H86" s="94"/>
      <c r="I86" s="94"/>
      <c r="J86" s="94"/>
      <c r="K86" s="94"/>
      <c r="L86" s="94"/>
      <c r="M86" s="94"/>
      <c r="N86" s="95"/>
      <c r="O86" s="34">
        <f>E41+C53+I53+O53+U53+AA53+AG53+AM53+C68+I68+O68</f>
        <v>487569.99695268838</v>
      </c>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c r="EN86" s="73"/>
      <c r="EO86" s="73"/>
      <c r="EP86" s="73"/>
      <c r="EQ86" s="73"/>
      <c r="ER86" s="73"/>
      <c r="ES86" s="73"/>
      <c r="ET86" s="73"/>
      <c r="EU86" s="73"/>
      <c r="EV86" s="73"/>
      <c r="EW86" s="73"/>
      <c r="EX86" s="73"/>
      <c r="EY86" s="73"/>
      <c r="EZ86" s="73"/>
      <c r="FA86" s="73"/>
      <c r="FB86" s="73"/>
      <c r="FC86" s="73"/>
      <c r="FD86" s="73"/>
      <c r="FE86" s="73"/>
      <c r="FF86" s="73"/>
      <c r="FG86" s="73"/>
      <c r="FH86" s="73"/>
      <c r="FI86" s="73"/>
      <c r="FJ86" s="73"/>
      <c r="FK86" s="73"/>
      <c r="FL86" s="73"/>
      <c r="FM86" s="73"/>
      <c r="FN86" s="73"/>
      <c r="FO86" s="73"/>
      <c r="FP86" s="73"/>
      <c r="FQ86" s="73"/>
      <c r="FR86" s="73"/>
      <c r="FS86" s="73"/>
      <c r="FT86" s="73"/>
      <c r="FU86" s="73"/>
      <c r="FV86" s="73"/>
      <c r="FW86" s="73"/>
      <c r="FX86" s="73"/>
      <c r="FY86" s="73"/>
      <c r="FZ86" s="73"/>
      <c r="GA86" s="73"/>
      <c r="GB86" s="73"/>
      <c r="GC86" s="73"/>
      <c r="GD86" s="73"/>
      <c r="GE86" s="73"/>
      <c r="GF86" s="73"/>
      <c r="GG86" s="73"/>
      <c r="GH86" s="73"/>
      <c r="GI86" s="73"/>
      <c r="GJ86" s="73"/>
      <c r="GK86" s="73"/>
      <c r="GL86" s="73"/>
      <c r="GM86" s="73"/>
      <c r="GN86" s="73"/>
      <c r="GO86" s="73"/>
      <c r="GP86" s="73"/>
      <c r="GQ86" s="73"/>
      <c r="GR86" s="73"/>
      <c r="GS86" s="73"/>
      <c r="GT86" s="73"/>
      <c r="GU86" s="73"/>
      <c r="GV86" s="73"/>
      <c r="GW86" s="73"/>
      <c r="GX86" s="73"/>
      <c r="GY86" s="73"/>
      <c r="GZ86" s="73"/>
      <c r="HA86" s="73"/>
      <c r="HB86" s="73"/>
      <c r="HC86" s="73"/>
      <c r="HD86" s="73"/>
      <c r="HE86" s="73"/>
      <c r="HF86" s="73"/>
      <c r="HG86" s="73"/>
      <c r="HH86" s="73"/>
      <c r="HI86" s="73"/>
      <c r="HJ86" s="73"/>
      <c r="HK86" s="73"/>
      <c r="HL86" s="73"/>
      <c r="HM86" s="73"/>
      <c r="HN86" s="73"/>
      <c r="HO86" s="73"/>
      <c r="HP86" s="73"/>
      <c r="HQ86" s="73"/>
      <c r="HR86" s="73"/>
      <c r="HS86" s="73"/>
      <c r="HT86" s="73"/>
      <c r="HU86" s="73"/>
      <c r="HV86" s="73"/>
      <c r="HW86" s="73"/>
      <c r="HX86" s="73"/>
      <c r="HY86" s="73"/>
      <c r="HZ86" s="73"/>
      <c r="IA86" s="73"/>
      <c r="IB86" s="73"/>
      <c r="IC86" s="73"/>
      <c r="ID86" s="73"/>
      <c r="IE86" s="73"/>
      <c r="IF86" s="73"/>
      <c r="IG86" s="73"/>
      <c r="IH86" s="73"/>
      <c r="II86" s="73"/>
      <c r="IJ86" s="73"/>
      <c r="IK86" s="73"/>
      <c r="IL86" s="73"/>
      <c r="IM86" s="73"/>
      <c r="IN86" s="73"/>
      <c r="IO86" s="73"/>
      <c r="IP86" s="73"/>
      <c r="IQ86" s="73"/>
      <c r="IR86" s="73"/>
      <c r="IS86" s="73"/>
      <c r="IT86" s="73"/>
      <c r="IU86" s="73"/>
      <c r="IV86" s="73"/>
      <c r="IW86" s="73"/>
      <c r="IX86" s="73"/>
      <c r="IY86" s="73"/>
    </row>
    <row r="87" spans="1:260" s="24" customFormat="1" ht="30.75" customHeight="1">
      <c r="A87" s="93" t="s">
        <v>57</v>
      </c>
      <c r="B87" s="94"/>
      <c r="C87" s="94"/>
      <c r="D87" s="94"/>
      <c r="E87" s="94"/>
      <c r="F87" s="94"/>
      <c r="G87" s="94"/>
      <c r="H87" s="94"/>
      <c r="I87" s="94"/>
      <c r="J87" s="94"/>
      <c r="K87" s="94"/>
      <c r="L87" s="94"/>
      <c r="M87" s="94"/>
      <c r="N87" s="95"/>
      <c r="O87" s="34">
        <f>E53+K53+Q53+W53+AC53+AI53+AO53+E68+K68+Q68+W68+AC68+AI68+AO68+E83+K83+Q83+W83+AC83+AI83+AO83-($M$23*sumkred2+$M$24+$M$25*sumkred2)</f>
        <v>0</v>
      </c>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c r="EN87" s="73"/>
      <c r="EO87" s="73"/>
      <c r="EP87" s="73"/>
      <c r="EQ87" s="73"/>
      <c r="ER87" s="73"/>
      <c r="ES87" s="73"/>
      <c r="ET87" s="73"/>
      <c r="EU87" s="73"/>
      <c r="EV87" s="73"/>
      <c r="EW87" s="73"/>
      <c r="EX87" s="73"/>
      <c r="EY87" s="73"/>
      <c r="EZ87" s="73"/>
      <c r="FA87" s="73"/>
      <c r="FB87" s="73"/>
      <c r="FC87" s="73"/>
      <c r="FD87" s="73"/>
      <c r="FE87" s="73"/>
      <c r="FF87" s="73"/>
      <c r="FG87" s="73"/>
      <c r="FH87" s="73"/>
      <c r="FI87" s="73"/>
      <c r="FJ87" s="73"/>
      <c r="FK87" s="73"/>
      <c r="FL87" s="73"/>
      <c r="FM87" s="73"/>
      <c r="FN87" s="73"/>
      <c r="FO87" s="73"/>
      <c r="FP87" s="73"/>
      <c r="FQ87" s="73"/>
      <c r="FR87" s="73"/>
      <c r="FS87" s="73"/>
      <c r="FT87" s="73"/>
      <c r="FU87" s="73"/>
      <c r="FV87" s="73"/>
      <c r="FW87" s="73"/>
      <c r="FX87" s="73"/>
      <c r="FY87" s="73"/>
      <c r="FZ87" s="73"/>
      <c r="GA87" s="73"/>
      <c r="GB87" s="73"/>
      <c r="GC87" s="73"/>
      <c r="GD87" s="73"/>
      <c r="GE87" s="73"/>
      <c r="GF87" s="73"/>
      <c r="GG87" s="73"/>
      <c r="GH87" s="73"/>
      <c r="GI87" s="73"/>
      <c r="GJ87" s="73"/>
      <c r="GK87" s="73"/>
      <c r="GL87" s="73"/>
      <c r="GM87" s="73"/>
      <c r="GN87" s="73"/>
      <c r="GO87" s="73"/>
      <c r="GP87" s="73"/>
      <c r="GQ87" s="73"/>
      <c r="GR87" s="73"/>
      <c r="GS87" s="73"/>
      <c r="GT87" s="73"/>
      <c r="GU87" s="73"/>
      <c r="GV87" s="73"/>
      <c r="GW87" s="73"/>
      <c r="GX87" s="73"/>
      <c r="GY87" s="73"/>
      <c r="GZ87" s="73"/>
      <c r="HA87" s="73"/>
      <c r="HB87" s="73"/>
      <c r="HC87" s="73"/>
      <c r="HD87" s="73"/>
      <c r="HE87" s="73"/>
      <c r="HF87" s="73"/>
      <c r="HG87" s="73"/>
      <c r="HH87" s="73"/>
      <c r="HI87" s="73"/>
      <c r="HJ87" s="73"/>
      <c r="HK87" s="73"/>
      <c r="HL87" s="73"/>
      <c r="HM87" s="73"/>
      <c r="HN87" s="73"/>
      <c r="HO87" s="73"/>
      <c r="HP87" s="73"/>
      <c r="HQ87" s="73"/>
      <c r="HR87" s="73"/>
      <c r="HS87" s="73"/>
      <c r="HT87" s="73"/>
      <c r="HU87" s="73"/>
      <c r="HV87" s="73"/>
      <c r="HW87" s="73"/>
      <c r="HX87" s="73"/>
      <c r="HY87" s="73"/>
      <c r="HZ87" s="73"/>
      <c r="IA87" s="73"/>
      <c r="IB87" s="73"/>
      <c r="IC87" s="73"/>
      <c r="ID87" s="73"/>
      <c r="IE87" s="73"/>
      <c r="IF87" s="73"/>
      <c r="IG87" s="73"/>
      <c r="IH87" s="73"/>
      <c r="II87" s="73"/>
      <c r="IJ87" s="73"/>
      <c r="IK87" s="73"/>
      <c r="IL87" s="73"/>
      <c r="IM87" s="73"/>
      <c r="IN87" s="73"/>
      <c r="IO87" s="73"/>
      <c r="IP87" s="73"/>
      <c r="IQ87" s="73"/>
      <c r="IR87" s="73"/>
      <c r="IS87" s="73"/>
      <c r="IT87" s="73"/>
      <c r="IU87" s="73"/>
      <c r="IV87" s="73"/>
      <c r="IW87" s="73"/>
      <c r="IX87" s="73"/>
      <c r="IY87" s="73"/>
    </row>
    <row r="88" spans="1:260" s="24" customFormat="1" ht="29.25" customHeight="1">
      <c r="A88" s="93" t="s">
        <v>95</v>
      </c>
      <c r="B88" s="94"/>
      <c r="C88" s="94"/>
      <c r="D88" s="94"/>
      <c r="E88" s="94"/>
      <c r="F88" s="94"/>
      <c r="G88" s="94"/>
      <c r="H88" s="94"/>
      <c r="I88" s="94"/>
      <c r="J88" s="94"/>
      <c r="K88" s="94"/>
      <c r="L88" s="94"/>
      <c r="M88" s="94"/>
      <c r="N88" s="95"/>
      <c r="O88" s="34">
        <f>F53+L53+R53+X53+AD53+AJ53+AP53+F68+L68+R68</f>
        <v>967569.99395268841</v>
      </c>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c r="EN88" s="73"/>
      <c r="EO88" s="73"/>
      <c r="EP88" s="73"/>
      <c r="EQ88" s="73"/>
      <c r="ER88" s="73"/>
      <c r="ES88" s="73"/>
      <c r="ET88" s="73"/>
      <c r="EU88" s="73"/>
      <c r="EV88" s="73"/>
      <c r="EW88" s="73"/>
      <c r="EX88" s="73"/>
      <c r="EY88" s="73"/>
      <c r="EZ88" s="73"/>
      <c r="FA88" s="73"/>
      <c r="FB88" s="73"/>
      <c r="FC88" s="73"/>
      <c r="FD88" s="73"/>
      <c r="FE88" s="73"/>
      <c r="FF88" s="73"/>
      <c r="FG88" s="73"/>
      <c r="FH88" s="73"/>
      <c r="FI88" s="73"/>
      <c r="FJ88" s="73"/>
      <c r="FK88" s="73"/>
      <c r="FL88" s="73"/>
      <c r="FM88" s="73"/>
      <c r="FN88" s="73"/>
      <c r="FO88" s="73"/>
      <c r="FP88" s="73"/>
      <c r="FQ88" s="73"/>
      <c r="FR88" s="73"/>
      <c r="FS88" s="73"/>
      <c r="FT88" s="73"/>
      <c r="FU88" s="73"/>
      <c r="FV88" s="73"/>
      <c r="FW88" s="73"/>
      <c r="FX88" s="73"/>
      <c r="FY88" s="73"/>
      <c r="FZ88" s="73"/>
      <c r="GA88" s="73"/>
      <c r="GB88" s="73"/>
      <c r="GC88" s="73"/>
      <c r="GD88" s="73"/>
      <c r="GE88" s="73"/>
      <c r="GF88" s="73"/>
      <c r="GG88" s="73"/>
      <c r="GH88" s="73"/>
      <c r="GI88" s="73"/>
      <c r="GJ88" s="73"/>
      <c r="GK88" s="73"/>
      <c r="GL88" s="73"/>
      <c r="GM88" s="73"/>
      <c r="GN88" s="73"/>
      <c r="GO88" s="73"/>
      <c r="GP88" s="73"/>
      <c r="GQ88" s="73"/>
      <c r="GR88" s="73"/>
      <c r="GS88" s="73"/>
      <c r="GT88" s="73"/>
      <c r="GU88" s="73"/>
      <c r="GV88" s="73"/>
      <c r="GW88" s="73"/>
      <c r="GX88" s="73"/>
      <c r="GY88" s="73"/>
      <c r="GZ88" s="73"/>
      <c r="HA88" s="73"/>
      <c r="HB88" s="73"/>
      <c r="HC88" s="73"/>
      <c r="HD88" s="73"/>
      <c r="HE88" s="73"/>
      <c r="HF88" s="73"/>
      <c r="HG88" s="73"/>
      <c r="HH88" s="73"/>
      <c r="HI88" s="73"/>
      <c r="HJ88" s="73"/>
      <c r="HK88" s="73"/>
      <c r="HL88" s="73"/>
      <c r="HM88" s="73"/>
      <c r="HN88" s="73"/>
      <c r="HO88" s="73"/>
      <c r="HP88" s="73"/>
      <c r="HQ88" s="73"/>
      <c r="HR88" s="73"/>
      <c r="HS88" s="73"/>
      <c r="HT88" s="73"/>
      <c r="HU88" s="73"/>
      <c r="HV88" s="73"/>
      <c r="HW88" s="73"/>
      <c r="HX88" s="73"/>
      <c r="HY88" s="73"/>
      <c r="HZ88" s="73"/>
      <c r="IA88" s="73"/>
      <c r="IB88" s="73"/>
      <c r="IC88" s="73"/>
      <c r="ID88" s="73"/>
      <c r="IE88" s="73"/>
      <c r="IF88" s="73"/>
      <c r="IG88" s="73"/>
      <c r="IH88" s="73"/>
      <c r="II88" s="73"/>
      <c r="IJ88" s="73"/>
      <c r="IK88" s="73"/>
      <c r="IL88" s="73"/>
      <c r="IM88" s="73"/>
      <c r="IN88" s="73"/>
      <c r="IO88" s="73"/>
      <c r="IP88" s="73"/>
      <c r="IQ88" s="73"/>
      <c r="IR88" s="73"/>
      <c r="IS88" s="73"/>
      <c r="IT88" s="73"/>
      <c r="IU88" s="73"/>
      <c r="IV88" s="73"/>
      <c r="IW88" s="73"/>
      <c r="IX88" s="73"/>
      <c r="IY88" s="73"/>
    </row>
    <row r="89" spans="1:260" s="24" customFormat="1" ht="25.5" customHeight="1">
      <c r="A89" s="93" t="s">
        <v>58</v>
      </c>
      <c r="B89" s="94"/>
      <c r="C89" s="94"/>
      <c r="D89" s="94"/>
      <c r="E89" s="94"/>
      <c r="F89" s="94"/>
      <c r="G89" s="94"/>
      <c r="H89" s="94"/>
      <c r="I89" s="94"/>
      <c r="J89" s="94"/>
      <c r="K89" s="94"/>
      <c r="L89" s="94"/>
      <c r="M89" s="94"/>
      <c r="N89" s="95"/>
      <c r="O89" s="33">
        <f ca="1">XIRR(C99:C339,B99:B339)</f>
        <v>0.22407101988792422</v>
      </c>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c r="EN89" s="73"/>
      <c r="EO89" s="73"/>
      <c r="EP89" s="73"/>
      <c r="EQ89" s="73"/>
      <c r="ER89" s="73"/>
      <c r="ES89" s="73"/>
      <c r="ET89" s="73"/>
      <c r="EU89" s="73"/>
      <c r="EV89" s="73"/>
      <c r="EW89" s="73"/>
      <c r="EX89" s="73"/>
      <c r="EY89" s="73"/>
      <c r="EZ89" s="73"/>
      <c r="FA89" s="73"/>
      <c r="FB89" s="73"/>
      <c r="FC89" s="73"/>
      <c r="FD89" s="73"/>
      <c r="FE89" s="73"/>
      <c r="FF89" s="73"/>
      <c r="FG89" s="73"/>
      <c r="FH89" s="73"/>
      <c r="FI89" s="73"/>
      <c r="FJ89" s="73"/>
      <c r="FK89" s="73"/>
      <c r="FL89" s="73"/>
      <c r="FM89" s="73"/>
      <c r="FN89" s="73"/>
      <c r="FO89" s="73"/>
      <c r="FP89" s="73"/>
      <c r="FQ89" s="73"/>
      <c r="FR89" s="73"/>
      <c r="FS89" s="73"/>
      <c r="FT89" s="73"/>
      <c r="FU89" s="73"/>
      <c r="FV89" s="73"/>
      <c r="FW89" s="73"/>
      <c r="FX89" s="73"/>
      <c r="FY89" s="73"/>
      <c r="FZ89" s="73"/>
      <c r="GA89" s="73"/>
      <c r="GB89" s="73"/>
      <c r="GC89" s="73"/>
      <c r="GD89" s="73"/>
      <c r="GE89" s="73"/>
      <c r="GF89" s="73"/>
      <c r="GG89" s="73"/>
      <c r="GH89" s="73"/>
      <c r="GI89" s="73"/>
      <c r="GJ89" s="73"/>
      <c r="GK89" s="73"/>
      <c r="GL89" s="73"/>
      <c r="GM89" s="73"/>
      <c r="GN89" s="73"/>
      <c r="GO89" s="73"/>
      <c r="GP89" s="73"/>
      <c r="GQ89" s="73"/>
      <c r="GR89" s="73"/>
      <c r="GS89" s="73"/>
      <c r="GT89" s="73"/>
      <c r="GU89" s="73"/>
      <c r="GV89" s="73"/>
      <c r="GW89" s="73"/>
      <c r="GX89" s="73"/>
      <c r="GY89" s="73"/>
      <c r="GZ89" s="73"/>
      <c r="HA89" s="73"/>
      <c r="HB89" s="73"/>
      <c r="HC89" s="73"/>
      <c r="HD89" s="73"/>
      <c r="HE89" s="73"/>
      <c r="HF89" s="73"/>
      <c r="HG89" s="73"/>
      <c r="HH89" s="73"/>
      <c r="HI89" s="73"/>
      <c r="HJ89" s="73"/>
      <c r="HK89" s="73"/>
      <c r="HL89" s="73"/>
      <c r="HM89" s="73"/>
      <c r="HN89" s="73"/>
      <c r="HO89" s="73"/>
      <c r="HP89" s="73"/>
      <c r="HQ89" s="73"/>
      <c r="HR89" s="73"/>
      <c r="HS89" s="73"/>
      <c r="HT89" s="73"/>
      <c r="HU89" s="73"/>
      <c r="HV89" s="73"/>
      <c r="HW89" s="73"/>
      <c r="HX89" s="73"/>
      <c r="HY89" s="73"/>
      <c r="HZ89" s="73"/>
      <c r="IA89" s="73"/>
      <c r="IB89" s="73"/>
      <c r="IC89" s="73"/>
      <c r="ID89" s="73"/>
      <c r="IE89" s="73"/>
      <c r="IF89" s="73"/>
      <c r="IG89" s="73"/>
      <c r="IH89" s="73"/>
      <c r="II89" s="73"/>
      <c r="IJ89" s="73"/>
      <c r="IK89" s="73"/>
      <c r="IL89" s="73"/>
      <c r="IM89" s="73"/>
      <c r="IN89" s="73"/>
      <c r="IO89" s="73"/>
      <c r="IP89" s="73"/>
      <c r="IQ89" s="73"/>
      <c r="IR89" s="73"/>
      <c r="IS89" s="73"/>
      <c r="IT89" s="73"/>
      <c r="IU89" s="73"/>
      <c r="IV89" s="73"/>
      <c r="IW89" s="73"/>
      <c r="IX89" s="73"/>
      <c r="IY89" s="73"/>
    </row>
    <row r="90" spans="1:260" s="24" customFormat="1" ht="45.75" customHeight="1">
      <c r="A90" s="85" t="s">
        <v>59</v>
      </c>
      <c r="B90" s="85"/>
      <c r="C90" s="85"/>
      <c r="D90" s="85"/>
      <c r="E90" s="85"/>
      <c r="F90" s="85"/>
      <c r="G90" s="85"/>
      <c r="H90" s="85"/>
      <c r="I90" s="85"/>
      <c r="J90" s="85"/>
      <c r="K90" s="85"/>
      <c r="L90" s="85"/>
      <c r="M90" s="85"/>
      <c r="N90" s="85"/>
      <c r="O90" s="86"/>
      <c r="P90" s="86"/>
      <c r="Q90" s="86"/>
      <c r="R90" s="86"/>
      <c r="S90" s="77"/>
      <c r="T90" s="32"/>
      <c r="U90" s="32"/>
      <c r="V90" s="32"/>
      <c r="W90" s="32"/>
      <c r="X90" s="32"/>
      <c r="Y90" s="32"/>
      <c r="Z90" s="32"/>
      <c r="AA90" s="32"/>
      <c r="AB90" s="32"/>
      <c r="AC90" s="32"/>
      <c r="AD90" s="32"/>
      <c r="AE90" s="32"/>
      <c r="AF90" s="32"/>
      <c r="AG90" s="32"/>
      <c r="AH90" s="32"/>
      <c r="AI90" s="32"/>
      <c r="AJ90" s="32"/>
      <c r="AK90" s="32"/>
      <c r="AL90" s="32"/>
      <c r="AM90" s="32"/>
      <c r="AN90" s="32"/>
      <c r="AO90" s="32"/>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c r="EN90" s="73"/>
      <c r="EO90" s="73"/>
      <c r="EP90" s="73"/>
      <c r="EQ90" s="73"/>
      <c r="ER90" s="73"/>
      <c r="ES90" s="73"/>
      <c r="ET90" s="73"/>
      <c r="EU90" s="73"/>
      <c r="EV90" s="73"/>
      <c r="EW90" s="73"/>
      <c r="EX90" s="73"/>
      <c r="EY90" s="73"/>
      <c r="EZ90" s="73"/>
      <c r="FA90" s="73"/>
      <c r="FB90" s="73"/>
      <c r="FC90" s="73"/>
      <c r="FD90" s="73"/>
      <c r="FE90" s="73"/>
      <c r="FF90" s="73"/>
      <c r="FG90" s="73"/>
      <c r="FH90" s="73"/>
      <c r="FI90" s="73"/>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73"/>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73"/>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73"/>
      <c r="IM90" s="73"/>
      <c r="IN90" s="73"/>
      <c r="IO90" s="73"/>
      <c r="IP90" s="73"/>
      <c r="IQ90" s="73"/>
      <c r="IR90" s="73"/>
      <c r="IS90" s="73"/>
      <c r="IT90" s="73"/>
      <c r="IU90" s="73"/>
      <c r="IV90" s="73"/>
      <c r="IW90" s="73"/>
      <c r="IX90" s="73"/>
      <c r="IY90" s="73"/>
    </row>
    <row r="91" spans="1:260" s="24" customFormat="1" ht="54" customHeight="1">
      <c r="A91" s="85" t="s">
        <v>60</v>
      </c>
      <c r="B91" s="85"/>
      <c r="C91" s="85"/>
      <c r="D91" s="85"/>
      <c r="E91" s="85"/>
      <c r="F91" s="85"/>
      <c r="G91" s="85"/>
      <c r="H91" s="85"/>
      <c r="I91" s="85"/>
      <c r="J91" s="85"/>
      <c r="K91" s="85"/>
      <c r="L91" s="85"/>
      <c r="M91" s="85"/>
      <c r="N91" s="85"/>
      <c r="O91" s="85"/>
      <c r="P91" s="85"/>
      <c r="Q91" s="85"/>
      <c r="R91" s="85"/>
      <c r="S91" s="78"/>
      <c r="T91" s="32"/>
      <c r="U91" s="32"/>
      <c r="V91" s="32"/>
      <c r="W91" s="32"/>
      <c r="X91" s="32"/>
      <c r="Y91" s="32"/>
      <c r="Z91" s="32"/>
      <c r="AA91" s="32"/>
      <c r="AB91" s="32"/>
      <c r="AC91" s="32"/>
      <c r="AD91" s="32"/>
      <c r="AE91" s="32"/>
      <c r="AF91" s="32"/>
      <c r="AG91" s="32"/>
      <c r="AH91" s="32"/>
      <c r="AI91" s="32"/>
      <c r="AJ91" s="32"/>
      <c r="AK91" s="32"/>
      <c r="AL91" s="32"/>
      <c r="AM91" s="32"/>
      <c r="AN91" s="32"/>
      <c r="AO91" s="32"/>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c r="EN91" s="73"/>
      <c r="EO91" s="73"/>
      <c r="EP91" s="73"/>
      <c r="EQ91" s="73"/>
      <c r="ER91" s="73"/>
      <c r="ES91" s="73"/>
      <c r="ET91" s="73"/>
      <c r="EU91" s="73"/>
      <c r="EV91" s="73"/>
      <c r="EW91" s="73"/>
      <c r="EX91" s="73"/>
      <c r="EY91" s="73"/>
      <c r="EZ91" s="73"/>
      <c r="FA91" s="73"/>
      <c r="FB91" s="73"/>
      <c r="FC91" s="73"/>
      <c r="FD91" s="73"/>
      <c r="FE91" s="73"/>
      <c r="FF91" s="73"/>
      <c r="FG91" s="73"/>
      <c r="FH91" s="73"/>
      <c r="FI91" s="73"/>
      <c r="FJ91" s="73"/>
      <c r="FK91" s="73"/>
      <c r="FL91" s="73"/>
      <c r="FM91" s="73"/>
      <c r="FN91" s="73"/>
      <c r="FO91" s="73"/>
      <c r="FP91" s="73"/>
      <c r="FQ91" s="73"/>
      <c r="FR91" s="73"/>
      <c r="FS91" s="73"/>
      <c r="FT91" s="73"/>
      <c r="FU91" s="73"/>
      <c r="FV91" s="73"/>
      <c r="FW91" s="73"/>
      <c r="FX91" s="73"/>
      <c r="FY91" s="73"/>
      <c r="FZ91" s="73"/>
      <c r="GA91" s="73"/>
      <c r="GB91" s="73"/>
      <c r="GC91" s="73"/>
      <c r="GD91" s="73"/>
      <c r="GE91" s="73"/>
      <c r="GF91" s="73"/>
      <c r="GG91" s="73"/>
      <c r="GH91" s="73"/>
      <c r="GI91" s="73"/>
      <c r="GJ91" s="73"/>
      <c r="GK91" s="73"/>
      <c r="GL91" s="73"/>
      <c r="GM91" s="73"/>
      <c r="GN91" s="73"/>
      <c r="GO91" s="73"/>
      <c r="GP91" s="73"/>
      <c r="GQ91" s="73"/>
      <c r="GR91" s="73"/>
      <c r="GS91" s="73"/>
      <c r="GT91" s="73"/>
      <c r="GU91" s="73"/>
      <c r="GV91" s="73"/>
      <c r="GW91" s="73"/>
      <c r="GX91" s="73"/>
      <c r="GY91" s="73"/>
      <c r="GZ91" s="73"/>
      <c r="HA91" s="73"/>
      <c r="HB91" s="73"/>
      <c r="HC91" s="73"/>
      <c r="HD91" s="73"/>
      <c r="HE91" s="73"/>
      <c r="HF91" s="73"/>
      <c r="HG91" s="73"/>
      <c r="HH91" s="73"/>
      <c r="HI91" s="73"/>
      <c r="HJ91" s="73"/>
      <c r="HK91" s="73"/>
      <c r="HL91" s="73"/>
      <c r="HM91" s="73"/>
      <c r="HN91" s="73"/>
      <c r="HO91" s="73"/>
      <c r="HP91" s="73"/>
      <c r="HQ91" s="73"/>
      <c r="HR91" s="73"/>
      <c r="HS91" s="73"/>
      <c r="HT91" s="73"/>
      <c r="HU91" s="73"/>
      <c r="HV91" s="73"/>
      <c r="HW91" s="73"/>
      <c r="HX91" s="73"/>
      <c r="HY91" s="73"/>
      <c r="HZ91" s="73"/>
      <c r="IA91" s="73"/>
      <c r="IB91" s="73"/>
      <c r="IC91" s="73"/>
      <c r="ID91" s="73"/>
      <c r="IE91" s="73"/>
      <c r="IF91" s="73"/>
      <c r="IG91" s="73"/>
      <c r="IH91" s="73"/>
      <c r="II91" s="73"/>
      <c r="IJ91" s="73"/>
      <c r="IK91" s="73"/>
      <c r="IL91" s="73"/>
      <c r="IM91" s="73"/>
      <c r="IN91" s="73"/>
      <c r="IO91" s="73"/>
      <c r="IP91" s="73"/>
      <c r="IQ91" s="73"/>
      <c r="IR91" s="73"/>
      <c r="IS91" s="73"/>
      <c r="IT91" s="73"/>
      <c r="IU91" s="73"/>
      <c r="IV91" s="73"/>
      <c r="IW91" s="73"/>
      <c r="IX91" s="73"/>
      <c r="IY91" s="73"/>
    </row>
    <row r="92" spans="1:260" s="24" customFormat="1" ht="39.75" customHeight="1">
      <c r="A92" s="85" t="s">
        <v>61</v>
      </c>
      <c r="B92" s="85"/>
      <c r="C92" s="85"/>
      <c r="D92" s="85"/>
      <c r="E92" s="85"/>
      <c r="F92" s="85"/>
      <c r="G92" s="85"/>
      <c r="H92" s="85"/>
      <c r="I92" s="85"/>
      <c r="J92" s="85"/>
      <c r="K92" s="85"/>
      <c r="L92" s="85"/>
      <c r="M92" s="85"/>
      <c r="N92" s="85"/>
      <c r="O92" s="85"/>
      <c r="P92" s="85"/>
      <c r="Q92" s="85"/>
      <c r="R92" s="85"/>
      <c r="S92" s="78"/>
      <c r="T92" s="32"/>
      <c r="U92" s="32"/>
      <c r="V92" s="32"/>
      <c r="W92" s="32"/>
      <c r="X92" s="32"/>
      <c r="Y92" s="32"/>
      <c r="Z92" s="32"/>
      <c r="AA92" s="32"/>
      <c r="AB92" s="32"/>
      <c r="AC92" s="32"/>
      <c r="AD92" s="32"/>
      <c r="AE92" s="32"/>
      <c r="AF92" s="32"/>
      <c r="AG92" s="32"/>
      <c r="AH92" s="32"/>
      <c r="AI92" s="32"/>
      <c r="AJ92" s="32"/>
      <c r="AK92" s="32"/>
      <c r="AL92" s="32"/>
      <c r="AM92" s="32"/>
      <c r="AN92" s="32"/>
      <c r="AO92" s="32"/>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c r="EN92" s="73"/>
      <c r="EO92" s="73"/>
      <c r="EP92" s="73"/>
      <c r="EQ92" s="73"/>
      <c r="ER92" s="73"/>
      <c r="ES92" s="73"/>
      <c r="ET92" s="73"/>
      <c r="EU92" s="73"/>
      <c r="EV92" s="73"/>
      <c r="EW92" s="73"/>
      <c r="EX92" s="73"/>
      <c r="EY92" s="73"/>
      <c r="EZ92" s="73"/>
      <c r="FA92" s="73"/>
      <c r="FB92" s="73"/>
      <c r="FC92" s="73"/>
      <c r="FD92" s="73"/>
      <c r="FE92" s="73"/>
      <c r="FF92" s="73"/>
      <c r="FG92" s="73"/>
      <c r="FH92" s="73"/>
      <c r="FI92" s="73"/>
      <c r="FJ92" s="73"/>
      <c r="FK92" s="73"/>
      <c r="FL92" s="73"/>
      <c r="FM92" s="73"/>
      <c r="FN92" s="73"/>
      <c r="FO92" s="73"/>
      <c r="FP92" s="73"/>
      <c r="FQ92" s="73"/>
      <c r="FR92" s="73"/>
      <c r="FS92" s="73"/>
      <c r="FT92" s="73"/>
      <c r="FU92" s="73"/>
      <c r="FV92" s="73"/>
      <c r="FW92" s="73"/>
      <c r="FX92" s="73"/>
      <c r="FY92" s="73"/>
      <c r="FZ92" s="73"/>
      <c r="GA92" s="73"/>
      <c r="GB92" s="73"/>
      <c r="GC92" s="73"/>
      <c r="GD92" s="73"/>
      <c r="GE92" s="73"/>
      <c r="GF92" s="73"/>
      <c r="GG92" s="73"/>
      <c r="GH92" s="73"/>
      <c r="GI92" s="73"/>
      <c r="GJ92" s="73"/>
      <c r="GK92" s="73"/>
      <c r="GL92" s="73"/>
      <c r="GM92" s="73"/>
      <c r="GN92" s="73"/>
      <c r="GO92" s="73"/>
      <c r="GP92" s="73"/>
      <c r="GQ92" s="73"/>
      <c r="GR92" s="73"/>
      <c r="GS92" s="73"/>
      <c r="GT92" s="73"/>
      <c r="GU92" s="73"/>
      <c r="GV92" s="73"/>
      <c r="GW92" s="73"/>
      <c r="GX92" s="73"/>
      <c r="GY92" s="73"/>
      <c r="GZ92" s="73"/>
      <c r="HA92" s="73"/>
      <c r="HB92" s="73"/>
      <c r="HC92" s="73"/>
      <c r="HD92" s="73"/>
      <c r="HE92" s="73"/>
      <c r="HF92" s="73"/>
      <c r="HG92" s="73"/>
      <c r="HH92" s="73"/>
      <c r="HI92" s="73"/>
      <c r="HJ92" s="73"/>
      <c r="HK92" s="73"/>
      <c r="HL92" s="73"/>
      <c r="HM92" s="73"/>
      <c r="HN92" s="73"/>
      <c r="HO92" s="73"/>
      <c r="HP92" s="73"/>
      <c r="HQ92" s="73"/>
      <c r="HR92" s="73"/>
      <c r="HS92" s="73"/>
      <c r="HT92" s="73"/>
      <c r="HU92" s="73"/>
      <c r="HV92" s="73"/>
      <c r="HW92" s="73"/>
      <c r="HX92" s="73"/>
      <c r="HY92" s="73"/>
      <c r="HZ92" s="73"/>
      <c r="IA92" s="73"/>
      <c r="IB92" s="73"/>
      <c r="IC92" s="73"/>
      <c r="ID92" s="73"/>
      <c r="IE92" s="73"/>
      <c r="IF92" s="73"/>
      <c r="IG92" s="73"/>
      <c r="IH92" s="73"/>
      <c r="II92" s="73"/>
      <c r="IJ92" s="73"/>
      <c r="IK92" s="73"/>
      <c r="IL92" s="73"/>
      <c r="IM92" s="73"/>
      <c r="IN92" s="73"/>
      <c r="IO92" s="73"/>
      <c r="IP92" s="73"/>
      <c r="IQ92" s="73"/>
      <c r="IR92" s="73"/>
      <c r="IS92" s="73"/>
      <c r="IT92" s="73"/>
      <c r="IU92" s="73"/>
      <c r="IV92" s="73"/>
      <c r="IW92" s="73"/>
      <c r="IX92" s="73"/>
      <c r="IY92" s="73"/>
    </row>
    <row r="93" spans="1:260" s="24" customFormat="1" ht="15" hidden="1"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c r="GH93" s="23"/>
      <c r="GI93" s="23"/>
      <c r="GJ93" s="23"/>
      <c r="GK93" s="23"/>
      <c r="GL93" s="23"/>
      <c r="GM93" s="23"/>
      <c r="GN93" s="23"/>
      <c r="GO93" s="23"/>
      <c r="GP93" s="23"/>
      <c r="GQ93" s="23"/>
      <c r="GR93" s="23"/>
      <c r="GS93" s="23"/>
      <c r="GT93" s="23"/>
      <c r="GU93" s="23"/>
      <c r="GV93" s="23"/>
      <c r="GW93" s="23"/>
      <c r="GX93" s="23"/>
      <c r="GY93" s="23"/>
      <c r="GZ93" s="23"/>
      <c r="HA93" s="23"/>
      <c r="HB93" s="23"/>
      <c r="HC93" s="23"/>
      <c r="HD93" s="23"/>
      <c r="HE93" s="23"/>
      <c r="HF93" s="23"/>
      <c r="HG93" s="23"/>
      <c r="HH93" s="23"/>
      <c r="HI93" s="23"/>
      <c r="HJ93" s="23"/>
      <c r="HK93" s="23"/>
      <c r="HL93" s="23"/>
      <c r="HM93" s="23"/>
      <c r="HN93" s="23"/>
      <c r="HO93" s="23"/>
      <c r="HP93" s="23"/>
      <c r="HQ93" s="23"/>
      <c r="HR93" s="23"/>
      <c r="HS93" s="23"/>
      <c r="HT93" s="23"/>
      <c r="HU93" s="23"/>
      <c r="HV93" s="23"/>
      <c r="HW93" s="23"/>
      <c r="HX93" s="23"/>
      <c r="HY93" s="23"/>
      <c r="HZ93" s="23"/>
      <c r="IA93" s="23"/>
      <c r="IB93" s="23"/>
      <c r="IC93" s="23"/>
      <c r="ID93" s="23"/>
      <c r="IE93" s="23"/>
      <c r="IF93" s="23"/>
      <c r="IG93" s="23"/>
      <c r="IH93" s="23"/>
      <c r="II93" s="23"/>
      <c r="IJ93" s="23"/>
      <c r="IK93" s="23"/>
      <c r="IL93" s="23"/>
      <c r="IM93" s="23"/>
      <c r="IN93" s="23"/>
      <c r="IO93" s="23"/>
      <c r="IP93" s="23"/>
      <c r="IQ93" s="23"/>
      <c r="IR93" s="23"/>
      <c r="IS93" s="23"/>
      <c r="IT93" s="23"/>
      <c r="IU93" s="23"/>
      <c r="IV93" s="23"/>
      <c r="IW93" s="23"/>
      <c r="IX93" s="23"/>
      <c r="IY93" s="23"/>
    </row>
    <row r="94" spans="1:260" s="24" customFormat="1" ht="15.75" hidden="1" customHeight="1">
      <c r="A94" s="84" t="s">
        <v>1</v>
      </c>
      <c r="B94" s="84"/>
      <c r="C94" s="87">
        <f ca="1">TODAY()</f>
        <v>45663</v>
      </c>
      <c r="D94" s="87"/>
      <c r="E94" s="87"/>
      <c r="F94" s="87"/>
      <c r="G94" s="87"/>
      <c r="H94" s="87"/>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c r="GH94" s="23"/>
      <c r="GI94" s="23"/>
      <c r="GJ94" s="23"/>
      <c r="GK94" s="23"/>
      <c r="GL94" s="23"/>
      <c r="GM94" s="23"/>
      <c r="GN94" s="23"/>
      <c r="GO94" s="23"/>
      <c r="GP94" s="23"/>
      <c r="GQ94" s="23"/>
      <c r="GR94" s="23"/>
      <c r="GS94" s="23"/>
      <c r="GT94" s="23"/>
      <c r="GU94" s="23"/>
      <c r="GV94" s="23"/>
      <c r="GW94" s="23"/>
      <c r="GX94" s="23"/>
      <c r="GY94" s="23"/>
      <c r="GZ94" s="23"/>
      <c r="HA94" s="23"/>
      <c r="HB94" s="23"/>
      <c r="HC94" s="23"/>
      <c r="HD94" s="23"/>
      <c r="HE94" s="23"/>
      <c r="HF94" s="23"/>
      <c r="HG94" s="23"/>
      <c r="HH94" s="23"/>
      <c r="HI94" s="23"/>
      <c r="HJ94" s="23"/>
      <c r="HK94" s="23"/>
      <c r="HL94" s="23"/>
      <c r="HM94" s="23"/>
      <c r="HN94" s="23"/>
      <c r="HO94" s="23"/>
      <c r="HP94" s="23"/>
      <c r="HQ94" s="23"/>
      <c r="HR94" s="23"/>
      <c r="HS94" s="23"/>
      <c r="HT94" s="23"/>
      <c r="HU94" s="23"/>
      <c r="HV94" s="23"/>
      <c r="HW94" s="23"/>
      <c r="HX94" s="23"/>
      <c r="HY94" s="23"/>
      <c r="HZ94" s="23"/>
      <c r="IA94" s="23"/>
      <c r="IB94" s="23"/>
      <c r="IC94" s="23"/>
      <c r="ID94" s="23"/>
      <c r="IE94" s="23"/>
      <c r="IF94" s="23"/>
      <c r="IG94" s="23"/>
      <c r="IH94" s="23"/>
      <c r="II94" s="23"/>
      <c r="IJ94" s="23"/>
      <c r="IK94" s="23"/>
      <c r="IL94" s="23"/>
      <c r="IM94" s="23"/>
      <c r="IN94" s="23"/>
      <c r="IO94" s="23"/>
      <c r="IP94" s="23"/>
      <c r="IQ94" s="23"/>
      <c r="IR94" s="23"/>
      <c r="IS94" s="23"/>
      <c r="IT94" s="23"/>
      <c r="IU94" s="23"/>
      <c r="IV94" s="23"/>
      <c r="IW94" s="23"/>
      <c r="IX94" s="23"/>
      <c r="IY94" s="23"/>
    </row>
    <row r="95" spans="1:260" ht="13.8" hidden="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1:260" s="24" customFormat="1" ht="30" hidden="1" customHeight="1">
      <c r="A96" s="82" t="s">
        <v>2</v>
      </c>
      <c r="B96" s="82"/>
      <c r="C96" s="83"/>
      <c r="D96" s="83"/>
      <c r="E96" s="83"/>
      <c r="F96" s="83"/>
      <c r="G96" s="83"/>
      <c r="H96" s="83"/>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c r="GE96" s="23"/>
      <c r="GF96" s="23"/>
      <c r="GG96" s="23"/>
      <c r="GH96" s="23"/>
      <c r="GI96" s="23"/>
      <c r="GJ96" s="23"/>
      <c r="GK96" s="23"/>
      <c r="GL96" s="23"/>
      <c r="GM96" s="23"/>
      <c r="GN96" s="23"/>
      <c r="GO96" s="23"/>
      <c r="GP96" s="23"/>
      <c r="GQ96" s="23"/>
      <c r="GR96" s="23"/>
      <c r="GS96" s="23"/>
      <c r="GT96" s="23"/>
      <c r="GU96" s="23"/>
      <c r="GV96" s="23"/>
      <c r="GW96" s="23"/>
      <c r="GX96" s="23"/>
      <c r="GY96" s="23"/>
      <c r="GZ96" s="23"/>
      <c r="HA96" s="23"/>
      <c r="HB96" s="23"/>
      <c r="HC96" s="23"/>
      <c r="HD96" s="23"/>
      <c r="HE96" s="23"/>
      <c r="HF96" s="23"/>
      <c r="HG96" s="23"/>
      <c r="HH96" s="23"/>
      <c r="HI96" s="23"/>
      <c r="HJ96" s="23"/>
      <c r="HK96" s="23"/>
      <c r="HL96" s="23"/>
      <c r="HM96" s="23"/>
      <c r="HN96" s="23"/>
      <c r="HO96" s="23"/>
      <c r="HP96" s="23"/>
      <c r="HQ96" s="23"/>
      <c r="HR96" s="23"/>
      <c r="HS96" s="23"/>
      <c r="HT96" s="23"/>
      <c r="HU96" s="23"/>
      <c r="HV96" s="23"/>
      <c r="HW96" s="23"/>
      <c r="HX96" s="23"/>
      <c r="HY96" s="23"/>
      <c r="HZ96" s="23"/>
      <c r="IA96" s="23"/>
      <c r="IB96" s="23"/>
      <c r="IC96" s="23"/>
      <c r="ID96" s="23"/>
      <c r="IE96" s="23"/>
      <c r="IF96" s="23"/>
      <c r="IG96" s="23"/>
      <c r="IH96" s="23"/>
      <c r="II96" s="23"/>
      <c r="IJ96" s="23"/>
      <c r="IK96" s="23"/>
      <c r="IL96" s="23"/>
      <c r="IM96" s="23"/>
      <c r="IN96" s="23"/>
      <c r="IO96" s="23"/>
      <c r="IP96" s="23"/>
      <c r="IQ96" s="23"/>
      <c r="IR96" s="23"/>
      <c r="IS96" s="23"/>
      <c r="IT96" s="23"/>
      <c r="IU96" s="23"/>
      <c r="IV96" s="23"/>
      <c r="IW96" s="23"/>
      <c r="IX96" s="23"/>
      <c r="IY96" s="23"/>
    </row>
    <row r="97" spans="1:259" s="24" customFormat="1" ht="15.75" hidden="1" customHeight="1">
      <c r="A97" s="82"/>
      <c r="B97" s="82"/>
      <c r="C97" s="84" t="s">
        <v>3</v>
      </c>
      <c r="D97" s="84"/>
      <c r="E97" s="84"/>
      <c r="F97" s="84"/>
      <c r="G97" s="84"/>
      <c r="H97" s="84"/>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c r="GE97" s="23"/>
      <c r="GF97" s="23"/>
      <c r="GG97" s="23"/>
      <c r="GH97" s="23"/>
      <c r="GI97" s="23"/>
      <c r="GJ97" s="23"/>
      <c r="GK97" s="23"/>
      <c r="GL97" s="23"/>
      <c r="GM97" s="23"/>
      <c r="GN97" s="23"/>
      <c r="GO97" s="23"/>
      <c r="GP97" s="23"/>
      <c r="GQ97" s="23"/>
      <c r="GR97" s="23"/>
      <c r="GS97" s="23"/>
      <c r="GT97" s="23"/>
      <c r="GU97" s="23"/>
      <c r="GV97" s="23"/>
      <c r="GW97" s="23"/>
      <c r="GX97" s="23"/>
      <c r="GY97" s="23"/>
      <c r="GZ97" s="23"/>
      <c r="HA97" s="23"/>
      <c r="HB97" s="23"/>
      <c r="HC97" s="23"/>
      <c r="HD97" s="23"/>
      <c r="HE97" s="23"/>
      <c r="HF97" s="23"/>
      <c r="HG97" s="23"/>
      <c r="HH97" s="23"/>
      <c r="HI97" s="23"/>
      <c r="HJ97" s="23"/>
      <c r="HK97" s="23"/>
      <c r="HL97" s="23"/>
      <c r="HM97" s="23"/>
      <c r="HN97" s="23"/>
      <c r="HO97" s="23"/>
      <c r="HP97" s="23"/>
      <c r="HQ97" s="23"/>
      <c r="HR97" s="23"/>
      <c r="HS97" s="23"/>
      <c r="HT97" s="23"/>
      <c r="HU97" s="23"/>
      <c r="HV97" s="23"/>
      <c r="HW97" s="23"/>
      <c r="HX97" s="23"/>
      <c r="HY97" s="23"/>
      <c r="HZ97" s="23"/>
      <c r="IA97" s="23"/>
      <c r="IB97" s="23"/>
      <c r="IC97" s="23"/>
      <c r="ID97" s="23"/>
      <c r="IE97" s="23"/>
      <c r="IF97" s="23"/>
      <c r="IG97" s="23"/>
      <c r="IH97" s="23"/>
      <c r="II97" s="23"/>
      <c r="IJ97" s="23"/>
      <c r="IK97" s="23"/>
      <c r="IL97" s="23"/>
      <c r="IM97" s="23"/>
      <c r="IN97" s="23"/>
      <c r="IO97" s="23"/>
      <c r="IP97" s="23"/>
      <c r="IQ97" s="23"/>
      <c r="IR97" s="23"/>
      <c r="IS97" s="23"/>
      <c r="IT97" s="23"/>
      <c r="IU97" s="23"/>
      <c r="IV97" s="23"/>
      <c r="IW97" s="23"/>
      <c r="IX97" s="23"/>
      <c r="IY97" s="23"/>
    </row>
    <row r="98" spans="1:259" hidden="1"/>
    <row r="99" spans="1:259" s="24" customFormat="1" ht="13.8" hidden="1">
      <c r="B99" s="26">
        <f ca="1">TODAY()</f>
        <v>45663</v>
      </c>
      <c r="C99" s="25">
        <f>-sumkred2+E41</f>
        <v>-472799.99704499997</v>
      </c>
      <c r="D99" s="25">
        <f>-sumkred2+E41</f>
        <v>-472799.99704499997</v>
      </c>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c r="FE99" s="23"/>
      <c r="FF99" s="23"/>
      <c r="FG99" s="23"/>
      <c r="FH99" s="23"/>
      <c r="FI99" s="23"/>
      <c r="FJ99" s="23"/>
      <c r="FK99" s="23"/>
      <c r="FL99" s="23"/>
      <c r="FM99" s="23"/>
      <c r="FN99" s="23"/>
      <c r="FO99" s="23"/>
      <c r="FP99" s="23"/>
      <c r="FQ99" s="23"/>
      <c r="FR99" s="23"/>
      <c r="FS99" s="23"/>
      <c r="FT99" s="23"/>
      <c r="FU99" s="23"/>
      <c r="FV99" s="23"/>
      <c r="FW99" s="23"/>
      <c r="FX99" s="23"/>
      <c r="FY99" s="23"/>
      <c r="FZ99" s="23"/>
      <c r="GA99" s="23"/>
      <c r="GB99" s="23"/>
      <c r="GC99" s="23"/>
      <c r="GD99" s="23"/>
      <c r="GE99" s="23"/>
      <c r="GF99" s="23"/>
      <c r="GG99" s="23"/>
      <c r="GH99" s="23"/>
      <c r="GI99" s="23"/>
      <c r="GJ99" s="23"/>
      <c r="GK99" s="23"/>
      <c r="GL99" s="23"/>
      <c r="GM99" s="23"/>
      <c r="GN99" s="23"/>
      <c r="GO99" s="23"/>
      <c r="GP99" s="23"/>
      <c r="GQ99" s="23"/>
      <c r="GR99" s="23"/>
      <c r="GS99" s="23"/>
      <c r="GT99" s="23"/>
      <c r="GU99" s="23"/>
      <c r="GV99" s="23"/>
      <c r="GW99" s="23"/>
      <c r="GX99" s="23"/>
      <c r="GY99" s="23"/>
      <c r="GZ99" s="23"/>
      <c r="HA99" s="23"/>
      <c r="HB99" s="23"/>
      <c r="HC99" s="23"/>
      <c r="HD99" s="23"/>
      <c r="HE99" s="23"/>
      <c r="HF99" s="23"/>
      <c r="HG99" s="23"/>
      <c r="HH99" s="23"/>
      <c r="HI99" s="23"/>
      <c r="HJ99" s="23"/>
      <c r="HK99" s="23"/>
      <c r="HL99" s="23"/>
      <c r="HM99" s="23"/>
      <c r="HN99" s="23"/>
      <c r="HO99" s="23"/>
      <c r="HP99" s="23"/>
      <c r="HQ99" s="23"/>
      <c r="HR99" s="23"/>
      <c r="HS99" s="23"/>
      <c r="HT99" s="23"/>
      <c r="HU99" s="23"/>
      <c r="HV99" s="23"/>
      <c r="HW99" s="23"/>
      <c r="HX99" s="23"/>
      <c r="HY99" s="23"/>
      <c r="HZ99" s="23"/>
      <c r="IA99" s="23"/>
      <c r="IB99" s="23"/>
      <c r="IC99" s="23"/>
      <c r="ID99" s="23"/>
      <c r="IE99" s="23"/>
      <c r="IF99" s="23"/>
      <c r="IG99" s="23"/>
      <c r="IH99" s="23"/>
      <c r="II99" s="23"/>
      <c r="IJ99" s="23"/>
      <c r="IK99" s="23"/>
      <c r="IL99" s="23"/>
      <c r="IM99" s="23"/>
      <c r="IN99" s="23"/>
      <c r="IO99" s="23"/>
      <c r="IP99" s="23"/>
      <c r="IQ99" s="23"/>
      <c r="IR99" s="23"/>
      <c r="IS99" s="23"/>
      <c r="IT99" s="23"/>
      <c r="IU99" s="23"/>
      <c r="IV99" s="23"/>
      <c r="IW99" s="23"/>
      <c r="IX99" s="23"/>
      <c r="IY99" s="23"/>
    </row>
    <row r="100" spans="1:259" s="24" customFormat="1" ht="13.8" hidden="1">
      <c r="A100" s="31">
        <v>1</v>
      </c>
      <c r="B100" s="30">
        <f t="shared" ref="B100:B163" ca="1" si="96">EDATE(B99,1)</f>
        <v>45694</v>
      </c>
      <c r="C100" s="29">
        <f>F41-E41</f>
        <v>11939.999925374999</v>
      </c>
      <c r="D100" s="29">
        <f>G41-E41</f>
        <v>-7199.9999549999993</v>
      </c>
      <c r="E100" s="25"/>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c r="FE100" s="23"/>
      <c r="FF100" s="23"/>
      <c r="FG100" s="23"/>
      <c r="FH100" s="23"/>
      <c r="FI100" s="23"/>
      <c r="FJ100" s="23"/>
      <c r="FK100" s="23"/>
      <c r="FL100" s="23"/>
      <c r="FM100" s="23"/>
      <c r="FN100" s="23"/>
      <c r="FO100" s="23"/>
      <c r="FP100" s="23"/>
      <c r="FQ100" s="23"/>
      <c r="FR100" s="23"/>
      <c r="FS100" s="23"/>
      <c r="FT100" s="23"/>
      <c r="FU100" s="23"/>
      <c r="FV100" s="23"/>
      <c r="FW100" s="23"/>
      <c r="FX100" s="23"/>
      <c r="FY100" s="23"/>
      <c r="FZ100" s="23"/>
      <c r="GA100" s="23"/>
      <c r="GB100" s="23"/>
      <c r="GC100" s="23"/>
      <c r="GD100" s="23"/>
      <c r="GE100" s="23"/>
      <c r="GF100" s="23"/>
      <c r="GG100" s="23"/>
      <c r="GH100" s="23"/>
      <c r="GI100" s="23"/>
      <c r="GJ100" s="23"/>
      <c r="GK100" s="23"/>
      <c r="GL100" s="23"/>
      <c r="GM100" s="23"/>
      <c r="GN100" s="23"/>
      <c r="GO100" s="23"/>
      <c r="GP100" s="23"/>
      <c r="GQ100" s="23"/>
      <c r="GR100" s="23"/>
      <c r="GS100" s="23"/>
      <c r="GT100" s="23"/>
      <c r="GU100" s="23"/>
      <c r="GV100" s="23"/>
      <c r="GW100" s="23"/>
      <c r="GX100" s="23"/>
      <c r="GY100" s="23"/>
      <c r="GZ100" s="23"/>
      <c r="HA100" s="23"/>
      <c r="HB100" s="23"/>
      <c r="HC100" s="23"/>
      <c r="HD100" s="23"/>
      <c r="HE100" s="23"/>
      <c r="HF100" s="23"/>
      <c r="HG100" s="23"/>
      <c r="HH100" s="23"/>
      <c r="HI100" s="23"/>
      <c r="HJ100" s="23"/>
      <c r="HK100" s="23"/>
      <c r="HL100" s="23"/>
      <c r="HM100" s="23"/>
      <c r="HN100" s="23"/>
      <c r="HO100" s="23"/>
      <c r="HP100" s="23"/>
      <c r="HQ100" s="23"/>
      <c r="HR100" s="23"/>
      <c r="HS100" s="23"/>
      <c r="HT100" s="23"/>
      <c r="HU100" s="23"/>
      <c r="HV100" s="23"/>
      <c r="HW100" s="23"/>
      <c r="HX100" s="23"/>
      <c r="HY100" s="23"/>
      <c r="HZ100" s="23"/>
      <c r="IA100" s="23"/>
      <c r="IB100" s="23"/>
      <c r="IC100" s="23"/>
      <c r="ID100" s="23"/>
      <c r="IE100" s="23"/>
      <c r="IF100" s="23"/>
      <c r="IG100" s="23"/>
      <c r="IH100" s="23"/>
      <c r="II100" s="23"/>
      <c r="IJ100" s="23"/>
      <c r="IK100" s="23"/>
      <c r="IL100" s="23"/>
      <c r="IM100" s="23"/>
      <c r="IN100" s="23"/>
      <c r="IO100" s="23"/>
      <c r="IP100" s="23"/>
      <c r="IQ100" s="23"/>
      <c r="IR100" s="23"/>
      <c r="IS100" s="23"/>
      <c r="IT100" s="23"/>
      <c r="IU100" s="23"/>
      <c r="IV100" s="23"/>
      <c r="IW100" s="23"/>
      <c r="IX100" s="23"/>
    </row>
    <row r="101" spans="1:259" s="24" customFormat="1" ht="13.8" hidden="1">
      <c r="A101" s="31">
        <v>2</v>
      </c>
      <c r="B101" s="30">
        <f t="shared" ca="1" si="96"/>
        <v>45722</v>
      </c>
      <c r="C101" s="29">
        <f t="shared" ref="C101:C111" si="97">F42</f>
        <v>11873.833259121875</v>
      </c>
      <c r="D101" s="29">
        <f t="shared" ref="D101:D111" si="98">G42</f>
        <v>0</v>
      </c>
      <c r="E101" s="25"/>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c r="GH101" s="23"/>
      <c r="GI101" s="23"/>
      <c r="GJ101" s="23"/>
      <c r="GK101" s="23"/>
      <c r="GL101" s="23"/>
      <c r="GM101" s="23"/>
      <c r="GN101" s="23"/>
      <c r="GO101" s="23"/>
      <c r="GP101" s="23"/>
      <c r="GQ101" s="23"/>
      <c r="GR101" s="23"/>
      <c r="GS101" s="23"/>
      <c r="GT101" s="23"/>
      <c r="GU101" s="23"/>
      <c r="GV101" s="23"/>
      <c r="GW101" s="23"/>
      <c r="GX101" s="23"/>
      <c r="GY101" s="23"/>
      <c r="GZ101" s="23"/>
      <c r="HA101" s="23"/>
      <c r="HB101" s="23"/>
      <c r="HC101" s="23"/>
      <c r="HD101" s="23"/>
      <c r="HE101" s="23"/>
      <c r="HF101" s="23"/>
      <c r="HG101" s="23"/>
      <c r="HH101" s="23"/>
      <c r="HI101" s="23"/>
      <c r="HJ101" s="23"/>
      <c r="HK101" s="23"/>
      <c r="HL101" s="23"/>
      <c r="HM101" s="23"/>
      <c r="HN101" s="23"/>
      <c r="HO101" s="23"/>
      <c r="HP101" s="23"/>
      <c r="HQ101" s="23"/>
      <c r="HR101" s="23"/>
      <c r="HS101" s="23"/>
      <c r="HT101" s="23"/>
      <c r="HU101" s="23"/>
      <c r="HV101" s="23"/>
      <c r="HW101" s="23"/>
      <c r="HX101" s="23"/>
      <c r="HY101" s="23"/>
      <c r="HZ101" s="23"/>
      <c r="IA101" s="23"/>
      <c r="IB101" s="23"/>
      <c r="IC101" s="23"/>
      <c r="ID101" s="23"/>
      <c r="IE101" s="23"/>
      <c r="IF101" s="23"/>
      <c r="IG101" s="23"/>
      <c r="IH101" s="23"/>
      <c r="II101" s="23"/>
      <c r="IJ101" s="23"/>
      <c r="IK101" s="23"/>
      <c r="IL101" s="23"/>
      <c r="IM101" s="23"/>
      <c r="IN101" s="23"/>
      <c r="IO101" s="23"/>
      <c r="IP101" s="23"/>
      <c r="IQ101" s="23"/>
      <c r="IR101" s="23"/>
      <c r="IS101" s="23"/>
      <c r="IT101" s="23"/>
      <c r="IU101" s="23"/>
      <c r="IV101" s="23"/>
      <c r="IW101" s="23"/>
      <c r="IX101" s="23"/>
    </row>
    <row r="102" spans="1:259" s="24" customFormat="1" ht="13.8" hidden="1">
      <c r="A102" s="31">
        <v>3</v>
      </c>
      <c r="B102" s="30">
        <f t="shared" ca="1" si="96"/>
        <v>45753</v>
      </c>
      <c r="C102" s="29">
        <f t="shared" si="97"/>
        <v>11807.666592868751</v>
      </c>
      <c r="D102" s="29">
        <f t="shared" si="98"/>
        <v>0</v>
      </c>
      <c r="E102" s="25"/>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c r="GH102" s="23"/>
      <c r="GI102" s="23"/>
      <c r="GJ102" s="23"/>
      <c r="GK102" s="23"/>
      <c r="GL102" s="23"/>
      <c r="GM102" s="23"/>
      <c r="GN102" s="23"/>
      <c r="GO102" s="23"/>
      <c r="GP102" s="23"/>
      <c r="GQ102" s="23"/>
      <c r="GR102" s="23"/>
      <c r="GS102" s="23"/>
      <c r="GT102" s="23"/>
      <c r="GU102" s="23"/>
      <c r="GV102" s="23"/>
      <c r="GW102" s="23"/>
      <c r="GX102" s="23"/>
      <c r="GY102" s="23"/>
      <c r="GZ102" s="23"/>
      <c r="HA102" s="23"/>
      <c r="HB102" s="23"/>
      <c r="HC102" s="23"/>
      <c r="HD102" s="23"/>
      <c r="HE102" s="23"/>
      <c r="HF102" s="23"/>
      <c r="HG102" s="23"/>
      <c r="HH102" s="23"/>
      <c r="HI102" s="23"/>
      <c r="HJ102" s="23"/>
      <c r="HK102" s="23"/>
      <c r="HL102" s="23"/>
      <c r="HM102" s="23"/>
      <c r="HN102" s="23"/>
      <c r="HO102" s="23"/>
      <c r="HP102" s="23"/>
      <c r="HQ102" s="23"/>
      <c r="HR102" s="23"/>
      <c r="HS102" s="23"/>
      <c r="HT102" s="23"/>
      <c r="HU102" s="23"/>
      <c r="HV102" s="23"/>
      <c r="HW102" s="23"/>
      <c r="HX102" s="23"/>
      <c r="HY102" s="23"/>
      <c r="HZ102" s="23"/>
      <c r="IA102" s="23"/>
      <c r="IB102" s="23"/>
      <c r="IC102" s="23"/>
      <c r="ID102" s="23"/>
      <c r="IE102" s="23"/>
      <c r="IF102" s="23"/>
      <c r="IG102" s="23"/>
      <c r="IH102" s="23"/>
      <c r="II102" s="23"/>
      <c r="IJ102" s="23"/>
      <c r="IK102" s="23"/>
      <c r="IL102" s="23"/>
      <c r="IM102" s="23"/>
      <c r="IN102" s="23"/>
      <c r="IO102" s="23"/>
      <c r="IP102" s="23"/>
      <c r="IQ102" s="23"/>
      <c r="IR102" s="23"/>
      <c r="IS102" s="23"/>
      <c r="IT102" s="23"/>
      <c r="IU102" s="23"/>
      <c r="IV102" s="23"/>
      <c r="IW102" s="23"/>
      <c r="IX102" s="23"/>
    </row>
    <row r="103" spans="1:259" s="24" customFormat="1" ht="13.8" hidden="1">
      <c r="A103" s="31">
        <v>4</v>
      </c>
      <c r="B103" s="30">
        <f t="shared" ca="1" si="96"/>
        <v>45783</v>
      </c>
      <c r="C103" s="29">
        <f t="shared" si="97"/>
        <v>11741.499926615625</v>
      </c>
      <c r="D103" s="29">
        <f t="shared" si="98"/>
        <v>0</v>
      </c>
      <c r="E103" s="25"/>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3"/>
      <c r="HQ103" s="23"/>
      <c r="HR103" s="23"/>
      <c r="HS103" s="23"/>
      <c r="HT103" s="23"/>
      <c r="HU103" s="23"/>
      <c r="HV103" s="23"/>
      <c r="HW103" s="23"/>
      <c r="HX103" s="23"/>
      <c r="HY103" s="23"/>
      <c r="HZ103" s="23"/>
      <c r="IA103" s="23"/>
      <c r="IB103" s="23"/>
      <c r="IC103" s="23"/>
      <c r="ID103" s="23"/>
      <c r="IE103" s="23"/>
      <c r="IF103" s="23"/>
      <c r="IG103" s="23"/>
      <c r="IH103" s="23"/>
      <c r="II103" s="23"/>
      <c r="IJ103" s="23"/>
      <c r="IK103" s="23"/>
      <c r="IL103" s="23"/>
      <c r="IM103" s="23"/>
      <c r="IN103" s="23"/>
      <c r="IO103" s="23"/>
      <c r="IP103" s="23"/>
      <c r="IQ103" s="23"/>
      <c r="IR103" s="23"/>
      <c r="IS103" s="23"/>
      <c r="IT103" s="23"/>
      <c r="IU103" s="23"/>
      <c r="IV103" s="23"/>
      <c r="IW103" s="23"/>
      <c r="IX103" s="23"/>
    </row>
    <row r="104" spans="1:259" s="24" customFormat="1" ht="13.8" hidden="1">
      <c r="A104" s="31">
        <v>5</v>
      </c>
      <c r="B104" s="30">
        <f t="shared" ca="1" si="96"/>
        <v>45814</v>
      </c>
      <c r="C104" s="29">
        <f t="shared" si="97"/>
        <v>11675.3332603625</v>
      </c>
      <c r="D104" s="29">
        <f t="shared" si="98"/>
        <v>0</v>
      </c>
      <c r="E104" s="25"/>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c r="FO104" s="23"/>
      <c r="FP104" s="23"/>
      <c r="FQ104" s="23"/>
      <c r="FR104" s="23"/>
      <c r="FS104" s="23"/>
      <c r="FT104" s="23"/>
      <c r="FU104" s="23"/>
      <c r="FV104" s="23"/>
      <c r="FW104" s="23"/>
      <c r="FX104" s="23"/>
      <c r="FY104" s="23"/>
      <c r="FZ104" s="23"/>
      <c r="GA104" s="23"/>
      <c r="GB104" s="23"/>
      <c r="GC104" s="23"/>
      <c r="GD104" s="23"/>
      <c r="GE104" s="23"/>
      <c r="GF104" s="23"/>
      <c r="GG104" s="23"/>
      <c r="GH104" s="23"/>
      <c r="GI104" s="23"/>
      <c r="GJ104" s="23"/>
      <c r="GK104" s="23"/>
      <c r="GL104" s="23"/>
      <c r="GM104" s="23"/>
      <c r="GN104" s="23"/>
      <c r="GO104" s="23"/>
      <c r="GP104" s="23"/>
      <c r="GQ104" s="23"/>
      <c r="GR104" s="23"/>
      <c r="GS104" s="23"/>
      <c r="GT104" s="23"/>
      <c r="GU104" s="23"/>
      <c r="GV104" s="23"/>
      <c r="GW104" s="23"/>
      <c r="GX104" s="23"/>
      <c r="GY104" s="23"/>
      <c r="GZ104" s="23"/>
      <c r="HA104" s="23"/>
      <c r="HB104" s="23"/>
      <c r="HC104" s="23"/>
      <c r="HD104" s="23"/>
      <c r="HE104" s="23"/>
      <c r="HF104" s="23"/>
      <c r="HG104" s="23"/>
      <c r="HH104" s="23"/>
      <c r="HI104" s="23"/>
      <c r="HJ104" s="23"/>
      <c r="HK104" s="23"/>
      <c r="HL104" s="23"/>
      <c r="HM104" s="23"/>
      <c r="HN104" s="23"/>
      <c r="HO104" s="23"/>
      <c r="HP104" s="23"/>
      <c r="HQ104" s="23"/>
      <c r="HR104" s="23"/>
      <c r="HS104" s="23"/>
      <c r="HT104" s="23"/>
      <c r="HU104" s="23"/>
      <c r="HV104" s="23"/>
      <c r="HW104" s="23"/>
      <c r="HX104" s="23"/>
      <c r="HY104" s="23"/>
      <c r="HZ104" s="23"/>
      <c r="IA104" s="23"/>
      <c r="IB104" s="23"/>
      <c r="IC104" s="23"/>
      <c r="ID104" s="23"/>
      <c r="IE104" s="23"/>
      <c r="IF104" s="23"/>
      <c r="IG104" s="23"/>
      <c r="IH104" s="23"/>
      <c r="II104" s="23"/>
      <c r="IJ104" s="23"/>
      <c r="IK104" s="23"/>
      <c r="IL104" s="23"/>
      <c r="IM104" s="23"/>
      <c r="IN104" s="23"/>
      <c r="IO104" s="23"/>
      <c r="IP104" s="23"/>
      <c r="IQ104" s="23"/>
      <c r="IR104" s="23"/>
      <c r="IS104" s="23"/>
      <c r="IT104" s="23"/>
      <c r="IU104" s="23"/>
      <c r="IV104" s="23"/>
      <c r="IW104" s="23"/>
      <c r="IX104" s="23"/>
    </row>
    <row r="105" spans="1:259" s="24" customFormat="1" ht="13.8" hidden="1">
      <c r="A105" s="31">
        <v>6</v>
      </c>
      <c r="B105" s="30">
        <f t="shared" ca="1" si="96"/>
        <v>45844</v>
      </c>
      <c r="C105" s="29">
        <f t="shared" si="97"/>
        <v>11609.166594109374</v>
      </c>
      <c r="D105" s="29">
        <f t="shared" si="98"/>
        <v>0</v>
      </c>
      <c r="E105" s="25"/>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c r="GS105" s="23"/>
      <c r="GT105" s="23"/>
      <c r="GU105" s="23"/>
      <c r="GV105" s="23"/>
      <c r="GW105" s="23"/>
      <c r="GX105" s="23"/>
      <c r="GY105" s="23"/>
      <c r="GZ105" s="23"/>
      <c r="HA105" s="23"/>
      <c r="HB105" s="23"/>
      <c r="HC105" s="23"/>
      <c r="HD105" s="23"/>
      <c r="HE105" s="23"/>
      <c r="HF105" s="23"/>
      <c r="HG105" s="23"/>
      <c r="HH105" s="23"/>
      <c r="HI105" s="23"/>
      <c r="HJ105" s="23"/>
      <c r="HK105" s="23"/>
      <c r="HL105" s="23"/>
      <c r="HM105" s="23"/>
      <c r="HN105" s="23"/>
      <c r="HO105" s="23"/>
      <c r="HP105" s="23"/>
      <c r="HQ105" s="23"/>
      <c r="HR105" s="23"/>
      <c r="HS105" s="23"/>
      <c r="HT105" s="23"/>
      <c r="HU105" s="23"/>
      <c r="HV105" s="23"/>
      <c r="HW105" s="23"/>
      <c r="HX105" s="23"/>
      <c r="HY105" s="23"/>
      <c r="HZ105" s="23"/>
      <c r="IA105" s="23"/>
      <c r="IB105" s="23"/>
      <c r="IC105" s="23"/>
      <c r="ID105" s="23"/>
      <c r="IE105" s="23"/>
      <c r="IF105" s="23"/>
      <c r="IG105" s="23"/>
      <c r="IH105" s="23"/>
      <c r="II105" s="23"/>
      <c r="IJ105" s="23"/>
      <c r="IK105" s="23"/>
      <c r="IL105" s="23"/>
      <c r="IM105" s="23"/>
      <c r="IN105" s="23"/>
      <c r="IO105" s="23"/>
      <c r="IP105" s="23"/>
      <c r="IQ105" s="23"/>
      <c r="IR105" s="23"/>
      <c r="IS105" s="23"/>
      <c r="IT105" s="23"/>
      <c r="IU105" s="23"/>
      <c r="IV105" s="23"/>
      <c r="IW105" s="23"/>
      <c r="IX105" s="23"/>
    </row>
    <row r="106" spans="1:259" s="24" customFormat="1" ht="13.8" hidden="1">
      <c r="A106" s="31">
        <v>7</v>
      </c>
      <c r="B106" s="30">
        <f t="shared" ca="1" si="96"/>
        <v>45875</v>
      </c>
      <c r="C106" s="29">
        <f t="shared" si="97"/>
        <v>11542.99992785625</v>
      </c>
      <c r="D106" s="29">
        <f t="shared" si="98"/>
        <v>0</v>
      </c>
      <c r="E106" s="25"/>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3"/>
      <c r="HQ106" s="23"/>
      <c r="HR106" s="23"/>
      <c r="HS106" s="23"/>
      <c r="HT106" s="23"/>
      <c r="HU106" s="23"/>
      <c r="HV106" s="23"/>
      <c r="HW106" s="23"/>
      <c r="HX106" s="23"/>
      <c r="HY106" s="23"/>
      <c r="HZ106" s="23"/>
      <c r="IA106" s="23"/>
      <c r="IB106" s="23"/>
      <c r="IC106" s="23"/>
      <c r="ID106" s="23"/>
      <c r="IE106" s="23"/>
      <c r="IF106" s="23"/>
      <c r="IG106" s="23"/>
      <c r="IH106" s="23"/>
      <c r="II106" s="23"/>
      <c r="IJ106" s="23"/>
      <c r="IK106" s="23"/>
      <c r="IL106" s="23"/>
      <c r="IM106" s="23"/>
      <c r="IN106" s="23"/>
      <c r="IO106" s="23"/>
      <c r="IP106" s="23"/>
      <c r="IQ106" s="23"/>
      <c r="IR106" s="23"/>
      <c r="IS106" s="23"/>
      <c r="IT106" s="23"/>
      <c r="IU106" s="23"/>
      <c r="IV106" s="23"/>
      <c r="IW106" s="23"/>
      <c r="IX106" s="23"/>
    </row>
    <row r="107" spans="1:259" s="24" customFormat="1" ht="13.8" hidden="1">
      <c r="A107" s="31">
        <v>8</v>
      </c>
      <c r="B107" s="30">
        <f t="shared" ca="1" si="96"/>
        <v>45906</v>
      </c>
      <c r="C107" s="29">
        <f t="shared" si="97"/>
        <v>11476.833261603126</v>
      </c>
      <c r="D107" s="29">
        <f t="shared" si="98"/>
        <v>0</v>
      </c>
      <c r="E107" s="25"/>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c r="IF107" s="23"/>
      <c r="IG107" s="23"/>
      <c r="IH107" s="23"/>
      <c r="II107" s="23"/>
      <c r="IJ107" s="23"/>
      <c r="IK107" s="23"/>
      <c r="IL107" s="23"/>
      <c r="IM107" s="23"/>
      <c r="IN107" s="23"/>
      <c r="IO107" s="23"/>
      <c r="IP107" s="23"/>
      <c r="IQ107" s="23"/>
      <c r="IR107" s="23"/>
      <c r="IS107" s="23"/>
      <c r="IT107" s="23"/>
      <c r="IU107" s="23"/>
      <c r="IV107" s="23"/>
      <c r="IW107" s="23"/>
      <c r="IX107" s="23"/>
    </row>
    <row r="108" spans="1:259" s="24" customFormat="1" ht="13.8" hidden="1">
      <c r="A108" s="31">
        <v>9</v>
      </c>
      <c r="B108" s="30">
        <f t="shared" ca="1" si="96"/>
        <v>45936</v>
      </c>
      <c r="C108" s="29">
        <f t="shared" si="97"/>
        <v>11410.666595350001</v>
      </c>
      <c r="D108" s="29">
        <f t="shared" si="98"/>
        <v>0</v>
      </c>
      <c r="E108" s="25"/>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c r="IF108" s="23"/>
      <c r="IG108" s="23"/>
      <c r="IH108" s="23"/>
      <c r="II108" s="23"/>
      <c r="IJ108" s="23"/>
      <c r="IK108" s="23"/>
      <c r="IL108" s="23"/>
      <c r="IM108" s="23"/>
      <c r="IN108" s="23"/>
      <c r="IO108" s="23"/>
      <c r="IP108" s="23"/>
      <c r="IQ108" s="23"/>
      <c r="IR108" s="23"/>
      <c r="IS108" s="23"/>
      <c r="IT108" s="23"/>
      <c r="IU108" s="23"/>
      <c r="IV108" s="23"/>
      <c r="IW108" s="23"/>
      <c r="IX108" s="23"/>
    </row>
    <row r="109" spans="1:259" s="24" customFormat="1" ht="13.8" hidden="1">
      <c r="A109" s="31">
        <v>10</v>
      </c>
      <c r="B109" s="30">
        <f t="shared" ca="1" si="96"/>
        <v>45967</v>
      </c>
      <c r="C109" s="29">
        <f t="shared" si="97"/>
        <v>11344.499929096877</v>
      </c>
      <c r="D109" s="29">
        <f t="shared" si="98"/>
        <v>0</v>
      </c>
      <c r="E109" s="25"/>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c r="IF109" s="23"/>
      <c r="IG109" s="23"/>
      <c r="IH109" s="23"/>
      <c r="II109" s="23"/>
      <c r="IJ109" s="23"/>
      <c r="IK109" s="23"/>
      <c r="IL109" s="23"/>
      <c r="IM109" s="23"/>
      <c r="IN109" s="23"/>
      <c r="IO109" s="23"/>
      <c r="IP109" s="23"/>
      <c r="IQ109" s="23"/>
      <c r="IR109" s="23"/>
      <c r="IS109" s="23"/>
      <c r="IT109" s="23"/>
      <c r="IU109" s="23"/>
      <c r="IV109" s="23"/>
      <c r="IW109" s="23"/>
      <c r="IX109" s="23"/>
    </row>
    <row r="110" spans="1:259" s="24" customFormat="1" ht="13.8" hidden="1">
      <c r="A110" s="31">
        <v>11</v>
      </c>
      <c r="B110" s="30">
        <f t="shared" ca="1" si="96"/>
        <v>45997</v>
      </c>
      <c r="C110" s="29">
        <f t="shared" si="97"/>
        <v>11278.333262843753</v>
      </c>
      <c r="D110" s="29">
        <f t="shared" si="98"/>
        <v>0</v>
      </c>
      <c r="E110" s="25"/>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c r="IF110" s="23"/>
      <c r="IG110" s="23"/>
      <c r="IH110" s="23"/>
      <c r="II110" s="23"/>
      <c r="IJ110" s="23"/>
      <c r="IK110" s="23"/>
      <c r="IL110" s="23"/>
      <c r="IM110" s="23"/>
      <c r="IN110" s="23"/>
      <c r="IO110" s="23"/>
      <c r="IP110" s="23"/>
      <c r="IQ110" s="23"/>
      <c r="IR110" s="23"/>
      <c r="IS110" s="23"/>
      <c r="IT110" s="23"/>
      <c r="IU110" s="23"/>
      <c r="IV110" s="23"/>
      <c r="IW110" s="23"/>
      <c r="IX110" s="23"/>
    </row>
    <row r="111" spans="1:259" s="24" customFormat="1" ht="13.8" hidden="1">
      <c r="A111" s="31">
        <v>12</v>
      </c>
      <c r="B111" s="30">
        <f t="shared" ca="1" si="96"/>
        <v>46028</v>
      </c>
      <c r="C111" s="29">
        <f t="shared" si="97"/>
        <v>11212.166596590627</v>
      </c>
      <c r="D111" s="29">
        <f t="shared" si="98"/>
        <v>0</v>
      </c>
      <c r="E111" s="25"/>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c r="IF111" s="23"/>
      <c r="IG111" s="23"/>
      <c r="IH111" s="23"/>
      <c r="II111" s="23"/>
      <c r="IJ111" s="23"/>
      <c r="IK111" s="23"/>
      <c r="IL111" s="23"/>
      <c r="IM111" s="23"/>
      <c r="IN111" s="23"/>
      <c r="IO111" s="23"/>
      <c r="IP111" s="23"/>
      <c r="IQ111" s="23"/>
      <c r="IR111" s="23"/>
      <c r="IS111" s="23"/>
      <c r="IT111" s="23"/>
      <c r="IU111" s="23"/>
      <c r="IV111" s="23"/>
      <c r="IW111" s="23"/>
      <c r="IX111" s="23"/>
    </row>
    <row r="112" spans="1:259" s="24" customFormat="1" ht="13.8" hidden="1">
      <c r="A112" s="24">
        <v>13</v>
      </c>
      <c r="B112" s="26">
        <f t="shared" ca="1" si="96"/>
        <v>46059</v>
      </c>
      <c r="C112" s="25">
        <f t="shared" ref="C112:C123" si="99">L41</f>
        <v>11145.999930337503</v>
      </c>
      <c r="D112" s="25">
        <f t="shared" ref="D112:D123" si="100">M41</f>
        <v>0</v>
      </c>
      <c r="E112" s="25"/>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c r="IQ112" s="23"/>
      <c r="IR112" s="23"/>
      <c r="IS112" s="23"/>
      <c r="IT112" s="23"/>
      <c r="IU112" s="23"/>
      <c r="IV112" s="23"/>
      <c r="IW112" s="23"/>
      <c r="IX112" s="23"/>
    </row>
    <row r="113" spans="1:258" s="24" customFormat="1" ht="13.8" hidden="1">
      <c r="A113" s="24">
        <v>14</v>
      </c>
      <c r="B113" s="26">
        <f t="shared" ca="1" si="96"/>
        <v>46087</v>
      </c>
      <c r="C113" s="25">
        <f t="shared" si="99"/>
        <v>11079.833264084376</v>
      </c>
      <c r="D113" s="25">
        <f t="shared" si="100"/>
        <v>0</v>
      </c>
      <c r="E113" s="25"/>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c r="IF113" s="23"/>
      <c r="IG113" s="23"/>
      <c r="IH113" s="23"/>
      <c r="II113" s="23"/>
      <c r="IJ113" s="23"/>
      <c r="IK113" s="23"/>
      <c r="IL113" s="23"/>
      <c r="IM113" s="23"/>
      <c r="IN113" s="23"/>
      <c r="IO113" s="23"/>
      <c r="IP113" s="23"/>
      <c r="IQ113" s="23"/>
      <c r="IR113" s="23"/>
      <c r="IS113" s="23"/>
      <c r="IT113" s="23"/>
      <c r="IU113" s="23"/>
      <c r="IV113" s="23"/>
      <c r="IW113" s="23"/>
      <c r="IX113" s="23"/>
    </row>
    <row r="114" spans="1:258" s="24" customFormat="1" ht="13.8" hidden="1">
      <c r="A114" s="24">
        <v>15</v>
      </c>
      <c r="B114" s="26">
        <f t="shared" ca="1" si="96"/>
        <v>46118</v>
      </c>
      <c r="C114" s="25">
        <f t="shared" si="99"/>
        <v>11013.666597831252</v>
      </c>
      <c r="D114" s="25">
        <f t="shared" si="100"/>
        <v>0</v>
      </c>
      <c r="E114" s="25"/>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c r="IF114" s="23"/>
      <c r="IG114" s="23"/>
      <c r="IH114" s="23"/>
      <c r="II114" s="23"/>
      <c r="IJ114" s="23"/>
      <c r="IK114" s="23"/>
      <c r="IL114" s="23"/>
      <c r="IM114" s="23"/>
      <c r="IN114" s="23"/>
      <c r="IO114" s="23"/>
      <c r="IP114" s="23"/>
      <c r="IQ114" s="23"/>
      <c r="IR114" s="23"/>
      <c r="IS114" s="23"/>
      <c r="IT114" s="23"/>
      <c r="IU114" s="23"/>
      <c r="IV114" s="23"/>
      <c r="IW114" s="23"/>
      <c r="IX114" s="23"/>
    </row>
    <row r="115" spans="1:258" s="24" customFormat="1" ht="13.8" hidden="1">
      <c r="A115" s="24">
        <v>16</v>
      </c>
      <c r="B115" s="26">
        <f t="shared" ca="1" si="96"/>
        <v>46148</v>
      </c>
      <c r="C115" s="25">
        <f t="shared" si="99"/>
        <v>10947.499931578128</v>
      </c>
      <c r="D115" s="25">
        <f t="shared" si="100"/>
        <v>0</v>
      </c>
      <c r="E115" s="25"/>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c r="IF115" s="23"/>
      <c r="IG115" s="23"/>
      <c r="IH115" s="23"/>
      <c r="II115" s="23"/>
      <c r="IJ115" s="23"/>
      <c r="IK115" s="23"/>
      <c r="IL115" s="23"/>
      <c r="IM115" s="23"/>
      <c r="IN115" s="23"/>
      <c r="IO115" s="23"/>
      <c r="IP115" s="23"/>
      <c r="IQ115" s="23"/>
      <c r="IR115" s="23"/>
      <c r="IS115" s="23"/>
      <c r="IT115" s="23"/>
      <c r="IU115" s="23"/>
      <c r="IV115" s="23"/>
      <c r="IW115" s="23"/>
      <c r="IX115" s="23"/>
    </row>
    <row r="116" spans="1:258" s="24" customFormat="1" ht="13.8" hidden="1">
      <c r="A116" s="24">
        <v>17</v>
      </c>
      <c r="B116" s="26">
        <f t="shared" ca="1" si="96"/>
        <v>46179</v>
      </c>
      <c r="C116" s="25">
        <f t="shared" si="99"/>
        <v>10881.333265325004</v>
      </c>
      <c r="D116" s="25">
        <f t="shared" si="100"/>
        <v>0</v>
      </c>
      <c r="E116" s="25"/>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c r="GS116" s="23"/>
      <c r="GT116" s="23"/>
      <c r="GU116" s="23"/>
      <c r="GV116" s="23"/>
      <c r="GW116" s="23"/>
      <c r="GX116" s="23"/>
      <c r="GY116" s="23"/>
      <c r="GZ116" s="23"/>
      <c r="HA116" s="23"/>
      <c r="HB116" s="23"/>
      <c r="HC116" s="23"/>
      <c r="HD116" s="23"/>
      <c r="HE116" s="23"/>
      <c r="HF116" s="23"/>
      <c r="HG116" s="23"/>
      <c r="HH116" s="23"/>
      <c r="HI116" s="23"/>
      <c r="HJ116" s="23"/>
      <c r="HK116" s="23"/>
      <c r="HL116" s="23"/>
      <c r="HM116" s="23"/>
      <c r="HN116" s="23"/>
      <c r="HO116" s="23"/>
      <c r="HP116" s="23"/>
      <c r="HQ116" s="23"/>
      <c r="HR116" s="23"/>
      <c r="HS116" s="23"/>
      <c r="HT116" s="23"/>
      <c r="HU116" s="23"/>
      <c r="HV116" s="23"/>
      <c r="HW116" s="23"/>
      <c r="HX116" s="23"/>
      <c r="HY116" s="23"/>
      <c r="HZ116" s="23"/>
      <c r="IA116" s="23"/>
      <c r="IB116" s="23"/>
      <c r="IC116" s="23"/>
      <c r="ID116" s="23"/>
      <c r="IE116" s="23"/>
      <c r="IF116" s="23"/>
      <c r="IG116" s="23"/>
      <c r="IH116" s="23"/>
      <c r="II116" s="23"/>
      <c r="IJ116" s="23"/>
      <c r="IK116" s="23"/>
      <c r="IL116" s="23"/>
      <c r="IM116" s="23"/>
      <c r="IN116" s="23"/>
      <c r="IO116" s="23"/>
      <c r="IP116" s="23"/>
      <c r="IQ116" s="23"/>
      <c r="IR116" s="23"/>
      <c r="IS116" s="23"/>
      <c r="IT116" s="23"/>
      <c r="IU116" s="23"/>
      <c r="IV116" s="23"/>
      <c r="IW116" s="23"/>
      <c r="IX116" s="23"/>
    </row>
    <row r="117" spans="1:258" s="24" customFormat="1" ht="13.8" hidden="1">
      <c r="A117" s="24">
        <v>18</v>
      </c>
      <c r="B117" s="26">
        <f t="shared" ca="1" si="96"/>
        <v>46209</v>
      </c>
      <c r="C117" s="25">
        <f t="shared" si="99"/>
        <v>10815.166599071879</v>
      </c>
      <c r="D117" s="25">
        <f t="shared" si="100"/>
        <v>0</v>
      </c>
      <c r="E117" s="25"/>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c r="IF117" s="23"/>
      <c r="IG117" s="23"/>
      <c r="IH117" s="23"/>
      <c r="II117" s="23"/>
      <c r="IJ117" s="23"/>
      <c r="IK117" s="23"/>
      <c r="IL117" s="23"/>
      <c r="IM117" s="23"/>
      <c r="IN117" s="23"/>
      <c r="IO117" s="23"/>
      <c r="IP117" s="23"/>
      <c r="IQ117" s="23"/>
      <c r="IR117" s="23"/>
      <c r="IS117" s="23"/>
      <c r="IT117" s="23"/>
      <c r="IU117" s="23"/>
      <c r="IV117" s="23"/>
      <c r="IW117" s="23"/>
      <c r="IX117" s="23"/>
    </row>
    <row r="118" spans="1:258" s="24" customFormat="1" ht="13.8" hidden="1">
      <c r="A118" s="24">
        <v>19</v>
      </c>
      <c r="B118" s="26">
        <f t="shared" ca="1" si="96"/>
        <v>46240</v>
      </c>
      <c r="C118" s="25">
        <f t="shared" si="99"/>
        <v>10748.999932818755</v>
      </c>
      <c r="D118" s="25">
        <f t="shared" si="100"/>
        <v>0</v>
      </c>
      <c r="E118" s="25"/>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3"/>
      <c r="HG118" s="23"/>
      <c r="HH118" s="23"/>
      <c r="HI118" s="23"/>
      <c r="HJ118" s="23"/>
      <c r="HK118" s="23"/>
      <c r="HL118" s="23"/>
      <c r="HM118" s="23"/>
      <c r="HN118" s="23"/>
      <c r="HO118" s="23"/>
      <c r="HP118" s="23"/>
      <c r="HQ118" s="23"/>
      <c r="HR118" s="23"/>
      <c r="HS118" s="23"/>
      <c r="HT118" s="23"/>
      <c r="HU118" s="23"/>
      <c r="HV118" s="23"/>
      <c r="HW118" s="23"/>
      <c r="HX118" s="23"/>
      <c r="HY118" s="23"/>
      <c r="HZ118" s="23"/>
      <c r="IA118" s="23"/>
      <c r="IB118" s="23"/>
      <c r="IC118" s="23"/>
      <c r="ID118" s="23"/>
      <c r="IE118" s="23"/>
      <c r="IF118" s="23"/>
      <c r="IG118" s="23"/>
      <c r="IH118" s="23"/>
      <c r="II118" s="23"/>
      <c r="IJ118" s="23"/>
      <c r="IK118" s="23"/>
      <c r="IL118" s="23"/>
      <c r="IM118" s="23"/>
      <c r="IN118" s="23"/>
      <c r="IO118" s="23"/>
      <c r="IP118" s="23"/>
      <c r="IQ118" s="23"/>
      <c r="IR118" s="23"/>
      <c r="IS118" s="23"/>
      <c r="IT118" s="23"/>
      <c r="IU118" s="23"/>
      <c r="IV118" s="23"/>
      <c r="IW118" s="23"/>
      <c r="IX118" s="23"/>
    </row>
    <row r="119" spans="1:258" s="24" customFormat="1" ht="13.8" hidden="1">
      <c r="A119" s="24">
        <v>20</v>
      </c>
      <c r="B119" s="26">
        <f t="shared" ca="1" si="96"/>
        <v>46271</v>
      </c>
      <c r="C119" s="25">
        <f t="shared" si="99"/>
        <v>10682.833266565629</v>
      </c>
      <c r="D119" s="25">
        <f t="shared" si="100"/>
        <v>0</v>
      </c>
      <c r="E119" s="25"/>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c r="ID119" s="23"/>
      <c r="IE119" s="23"/>
      <c r="IF119" s="23"/>
      <c r="IG119" s="23"/>
      <c r="IH119" s="23"/>
      <c r="II119" s="23"/>
      <c r="IJ119" s="23"/>
      <c r="IK119" s="23"/>
      <c r="IL119" s="23"/>
      <c r="IM119" s="23"/>
      <c r="IN119" s="23"/>
      <c r="IO119" s="23"/>
      <c r="IP119" s="23"/>
      <c r="IQ119" s="23"/>
      <c r="IR119" s="23"/>
      <c r="IS119" s="23"/>
      <c r="IT119" s="23"/>
      <c r="IU119" s="23"/>
      <c r="IV119" s="23"/>
      <c r="IW119" s="23"/>
      <c r="IX119" s="23"/>
    </row>
    <row r="120" spans="1:258" s="24" customFormat="1" ht="13.8" hidden="1">
      <c r="A120" s="24">
        <v>21</v>
      </c>
      <c r="B120" s="26">
        <f t="shared" ca="1" si="96"/>
        <v>46301</v>
      </c>
      <c r="C120" s="25">
        <f t="shared" si="99"/>
        <v>10616.666600312505</v>
      </c>
      <c r="D120" s="25">
        <f t="shared" si="100"/>
        <v>0</v>
      </c>
      <c r="E120" s="25"/>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3"/>
      <c r="HF120" s="23"/>
      <c r="HG120" s="23"/>
      <c r="HH120" s="23"/>
      <c r="HI120" s="23"/>
      <c r="HJ120" s="23"/>
      <c r="HK120" s="23"/>
      <c r="HL120" s="23"/>
      <c r="HM120" s="23"/>
      <c r="HN120" s="23"/>
      <c r="HO120" s="23"/>
      <c r="HP120" s="23"/>
      <c r="HQ120" s="23"/>
      <c r="HR120" s="23"/>
      <c r="HS120" s="23"/>
      <c r="HT120" s="23"/>
      <c r="HU120" s="23"/>
      <c r="HV120" s="23"/>
      <c r="HW120" s="23"/>
      <c r="HX120" s="23"/>
      <c r="HY120" s="23"/>
      <c r="HZ120" s="23"/>
      <c r="IA120" s="23"/>
      <c r="IB120" s="23"/>
      <c r="IC120" s="23"/>
      <c r="ID120" s="23"/>
      <c r="IE120" s="23"/>
      <c r="IF120" s="23"/>
      <c r="IG120" s="23"/>
      <c r="IH120" s="23"/>
      <c r="II120" s="23"/>
      <c r="IJ120" s="23"/>
      <c r="IK120" s="23"/>
      <c r="IL120" s="23"/>
      <c r="IM120" s="23"/>
      <c r="IN120" s="23"/>
      <c r="IO120" s="23"/>
      <c r="IP120" s="23"/>
      <c r="IQ120" s="23"/>
      <c r="IR120" s="23"/>
      <c r="IS120" s="23"/>
      <c r="IT120" s="23"/>
      <c r="IU120" s="23"/>
      <c r="IV120" s="23"/>
      <c r="IW120" s="23"/>
      <c r="IX120" s="23"/>
    </row>
    <row r="121" spans="1:258" s="24" customFormat="1" ht="13.8" hidden="1">
      <c r="A121" s="24">
        <v>22</v>
      </c>
      <c r="B121" s="26">
        <f t="shared" ca="1" si="96"/>
        <v>46332</v>
      </c>
      <c r="C121" s="25">
        <f t="shared" si="99"/>
        <v>10550.499934059379</v>
      </c>
      <c r="D121" s="25">
        <f t="shared" si="100"/>
        <v>0</v>
      </c>
      <c r="E121" s="25"/>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c r="HB121" s="23"/>
      <c r="HC121" s="23"/>
      <c r="HD121" s="23"/>
      <c r="HE121" s="23"/>
      <c r="HF121" s="23"/>
      <c r="HG121" s="23"/>
      <c r="HH121" s="23"/>
      <c r="HI121" s="23"/>
      <c r="HJ121" s="23"/>
      <c r="HK121" s="23"/>
      <c r="HL121" s="23"/>
      <c r="HM121" s="23"/>
      <c r="HN121" s="23"/>
      <c r="HO121" s="23"/>
      <c r="HP121" s="23"/>
      <c r="HQ121" s="23"/>
      <c r="HR121" s="23"/>
      <c r="HS121" s="23"/>
      <c r="HT121" s="23"/>
      <c r="HU121" s="23"/>
      <c r="HV121" s="23"/>
      <c r="HW121" s="23"/>
      <c r="HX121" s="23"/>
      <c r="HY121" s="23"/>
      <c r="HZ121" s="23"/>
      <c r="IA121" s="23"/>
      <c r="IB121" s="23"/>
      <c r="IC121" s="23"/>
      <c r="ID121" s="23"/>
      <c r="IE121" s="23"/>
      <c r="IF121" s="23"/>
      <c r="IG121" s="23"/>
      <c r="IH121" s="23"/>
      <c r="II121" s="23"/>
      <c r="IJ121" s="23"/>
      <c r="IK121" s="23"/>
      <c r="IL121" s="23"/>
      <c r="IM121" s="23"/>
      <c r="IN121" s="23"/>
      <c r="IO121" s="23"/>
      <c r="IP121" s="23"/>
      <c r="IQ121" s="23"/>
      <c r="IR121" s="23"/>
      <c r="IS121" s="23"/>
      <c r="IT121" s="23"/>
      <c r="IU121" s="23"/>
      <c r="IV121" s="23"/>
      <c r="IW121" s="23"/>
      <c r="IX121" s="23"/>
    </row>
    <row r="122" spans="1:258" s="24" customFormat="1" ht="13.8" hidden="1">
      <c r="A122" s="24">
        <v>23</v>
      </c>
      <c r="B122" s="26">
        <f t="shared" ca="1" si="96"/>
        <v>46362</v>
      </c>
      <c r="C122" s="25">
        <f t="shared" si="99"/>
        <v>10484.333267806254</v>
      </c>
      <c r="D122" s="25">
        <f t="shared" si="100"/>
        <v>0</v>
      </c>
      <c r="E122" s="25"/>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c r="GS122" s="23"/>
      <c r="GT122" s="23"/>
      <c r="GU122" s="23"/>
      <c r="GV122" s="23"/>
      <c r="GW122" s="23"/>
      <c r="GX122" s="23"/>
      <c r="GY122" s="23"/>
      <c r="GZ122" s="23"/>
      <c r="HA122" s="23"/>
      <c r="HB122" s="23"/>
      <c r="HC122" s="23"/>
      <c r="HD122" s="23"/>
      <c r="HE122" s="23"/>
      <c r="HF122" s="23"/>
      <c r="HG122" s="23"/>
      <c r="HH122" s="23"/>
      <c r="HI122" s="23"/>
      <c r="HJ122" s="23"/>
      <c r="HK122" s="23"/>
      <c r="HL122" s="23"/>
      <c r="HM122" s="23"/>
      <c r="HN122" s="23"/>
      <c r="HO122" s="23"/>
      <c r="HP122" s="23"/>
      <c r="HQ122" s="23"/>
      <c r="HR122" s="23"/>
      <c r="HS122" s="23"/>
      <c r="HT122" s="23"/>
      <c r="HU122" s="23"/>
      <c r="HV122" s="23"/>
      <c r="HW122" s="23"/>
      <c r="HX122" s="23"/>
      <c r="HY122" s="23"/>
      <c r="HZ122" s="23"/>
      <c r="IA122" s="23"/>
      <c r="IB122" s="23"/>
      <c r="IC122" s="23"/>
      <c r="ID122" s="23"/>
      <c r="IE122" s="23"/>
      <c r="IF122" s="23"/>
      <c r="IG122" s="23"/>
      <c r="IH122" s="23"/>
      <c r="II122" s="23"/>
      <c r="IJ122" s="23"/>
      <c r="IK122" s="23"/>
      <c r="IL122" s="23"/>
      <c r="IM122" s="23"/>
      <c r="IN122" s="23"/>
      <c r="IO122" s="23"/>
      <c r="IP122" s="23"/>
      <c r="IQ122" s="23"/>
      <c r="IR122" s="23"/>
      <c r="IS122" s="23"/>
      <c r="IT122" s="23"/>
      <c r="IU122" s="23"/>
      <c r="IV122" s="23"/>
      <c r="IW122" s="23"/>
      <c r="IX122" s="23"/>
    </row>
    <row r="123" spans="1:258" s="24" customFormat="1" ht="13.8" hidden="1">
      <c r="A123" s="24">
        <v>24</v>
      </c>
      <c r="B123" s="26">
        <f t="shared" ca="1" si="96"/>
        <v>46393</v>
      </c>
      <c r="C123" s="25">
        <f t="shared" si="99"/>
        <v>10418.16660155313</v>
      </c>
      <c r="D123" s="25">
        <f t="shared" si="100"/>
        <v>0</v>
      </c>
      <c r="E123" s="25"/>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c r="GS123" s="23"/>
      <c r="GT123" s="23"/>
      <c r="GU123" s="23"/>
      <c r="GV123" s="23"/>
      <c r="GW123" s="23"/>
      <c r="GX123" s="23"/>
      <c r="GY123" s="23"/>
      <c r="GZ123" s="23"/>
      <c r="HA123" s="23"/>
      <c r="HB123" s="23"/>
      <c r="HC123" s="23"/>
      <c r="HD123" s="23"/>
      <c r="HE123" s="23"/>
      <c r="HF123" s="23"/>
      <c r="HG123" s="23"/>
      <c r="HH123" s="23"/>
      <c r="HI123" s="23"/>
      <c r="HJ123" s="23"/>
      <c r="HK123" s="23"/>
      <c r="HL123" s="23"/>
      <c r="HM123" s="23"/>
      <c r="HN123" s="23"/>
      <c r="HO123" s="23"/>
      <c r="HP123" s="23"/>
      <c r="HQ123" s="23"/>
      <c r="HR123" s="23"/>
      <c r="HS123" s="23"/>
      <c r="HT123" s="23"/>
      <c r="HU123" s="23"/>
      <c r="HV123" s="23"/>
      <c r="HW123" s="23"/>
      <c r="HX123" s="23"/>
      <c r="HY123" s="23"/>
      <c r="HZ123" s="23"/>
      <c r="IA123" s="23"/>
      <c r="IB123" s="23"/>
      <c r="IC123" s="23"/>
      <c r="ID123" s="23"/>
      <c r="IE123" s="23"/>
      <c r="IF123" s="23"/>
      <c r="IG123" s="23"/>
      <c r="IH123" s="23"/>
      <c r="II123" s="23"/>
      <c r="IJ123" s="23"/>
      <c r="IK123" s="23"/>
      <c r="IL123" s="23"/>
      <c r="IM123" s="23"/>
      <c r="IN123" s="23"/>
      <c r="IO123" s="23"/>
      <c r="IP123" s="23"/>
      <c r="IQ123" s="23"/>
      <c r="IR123" s="23"/>
      <c r="IS123" s="23"/>
      <c r="IT123" s="23"/>
      <c r="IU123" s="23"/>
      <c r="IV123" s="23"/>
      <c r="IW123" s="23"/>
      <c r="IX123" s="23"/>
    </row>
    <row r="124" spans="1:258" s="24" customFormat="1" ht="13.8" hidden="1">
      <c r="A124" s="24">
        <v>25</v>
      </c>
      <c r="B124" s="26">
        <f t="shared" ca="1" si="96"/>
        <v>46424</v>
      </c>
      <c r="C124" s="25">
        <f t="shared" ref="C124:C135" si="101">R41</f>
        <v>10351.999935300006</v>
      </c>
      <c r="D124" s="25">
        <f t="shared" ref="D124:D135" si="102">S41</f>
        <v>0</v>
      </c>
      <c r="E124" s="25"/>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3"/>
      <c r="HQ124" s="23"/>
      <c r="HR124" s="23"/>
      <c r="HS124" s="23"/>
      <c r="HT124" s="23"/>
      <c r="HU124" s="23"/>
      <c r="HV124" s="23"/>
      <c r="HW124" s="23"/>
      <c r="HX124" s="23"/>
      <c r="HY124" s="23"/>
      <c r="HZ124" s="23"/>
      <c r="IA124" s="23"/>
      <c r="IB124" s="23"/>
      <c r="IC124" s="23"/>
      <c r="ID124" s="23"/>
      <c r="IE124" s="23"/>
      <c r="IF124" s="23"/>
      <c r="IG124" s="23"/>
      <c r="IH124" s="23"/>
      <c r="II124" s="23"/>
      <c r="IJ124" s="23"/>
      <c r="IK124" s="23"/>
      <c r="IL124" s="23"/>
      <c r="IM124" s="23"/>
      <c r="IN124" s="23"/>
      <c r="IO124" s="23"/>
      <c r="IP124" s="23"/>
      <c r="IQ124" s="23"/>
      <c r="IR124" s="23"/>
      <c r="IS124" s="23"/>
      <c r="IT124" s="23"/>
      <c r="IU124" s="23"/>
      <c r="IV124" s="23"/>
      <c r="IW124" s="23"/>
      <c r="IX124" s="23"/>
    </row>
    <row r="125" spans="1:258" s="24" customFormat="1" ht="13.8" hidden="1">
      <c r="A125" s="24">
        <v>26</v>
      </c>
      <c r="B125" s="26">
        <f t="shared" ca="1" si="96"/>
        <v>46452</v>
      </c>
      <c r="C125" s="25">
        <f t="shared" si="101"/>
        <v>10285.833269046881</v>
      </c>
      <c r="D125" s="25">
        <f t="shared" si="102"/>
        <v>0</v>
      </c>
      <c r="E125" s="25"/>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3"/>
      <c r="HQ125" s="23"/>
      <c r="HR125" s="23"/>
      <c r="HS125" s="23"/>
      <c r="HT125" s="23"/>
      <c r="HU125" s="23"/>
      <c r="HV125" s="23"/>
      <c r="HW125" s="23"/>
      <c r="HX125" s="23"/>
      <c r="HY125" s="23"/>
      <c r="HZ125" s="23"/>
      <c r="IA125" s="23"/>
      <c r="IB125" s="23"/>
      <c r="IC125" s="23"/>
      <c r="ID125" s="23"/>
      <c r="IE125" s="23"/>
      <c r="IF125" s="23"/>
      <c r="IG125" s="23"/>
      <c r="IH125" s="23"/>
      <c r="II125" s="23"/>
      <c r="IJ125" s="23"/>
      <c r="IK125" s="23"/>
      <c r="IL125" s="23"/>
      <c r="IM125" s="23"/>
      <c r="IN125" s="23"/>
      <c r="IO125" s="23"/>
      <c r="IP125" s="23"/>
      <c r="IQ125" s="23"/>
      <c r="IR125" s="23"/>
      <c r="IS125" s="23"/>
      <c r="IT125" s="23"/>
      <c r="IU125" s="23"/>
      <c r="IV125" s="23"/>
      <c r="IW125" s="23"/>
      <c r="IX125" s="23"/>
    </row>
    <row r="126" spans="1:258" s="24" customFormat="1" ht="13.8" hidden="1">
      <c r="A126" s="24">
        <v>27</v>
      </c>
      <c r="B126" s="26">
        <f t="shared" ca="1" si="96"/>
        <v>46483</v>
      </c>
      <c r="C126" s="25">
        <f t="shared" si="101"/>
        <v>10219.666602793757</v>
      </c>
      <c r="D126" s="25">
        <f t="shared" si="102"/>
        <v>0</v>
      </c>
      <c r="E126" s="25"/>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c r="FE126" s="23"/>
      <c r="FF126" s="23"/>
      <c r="FG126" s="23"/>
      <c r="FH126" s="23"/>
      <c r="FI126" s="23"/>
      <c r="FJ126" s="23"/>
      <c r="FK126" s="23"/>
      <c r="FL126" s="23"/>
      <c r="FM126" s="23"/>
      <c r="FN126" s="23"/>
      <c r="FO126" s="23"/>
      <c r="FP126" s="23"/>
      <c r="FQ126" s="23"/>
      <c r="FR126" s="23"/>
      <c r="FS126" s="23"/>
      <c r="FT126" s="23"/>
      <c r="FU126" s="23"/>
      <c r="FV126" s="23"/>
      <c r="FW126" s="23"/>
      <c r="FX126" s="23"/>
      <c r="FY126" s="23"/>
      <c r="FZ126" s="23"/>
      <c r="GA126" s="23"/>
      <c r="GB126" s="23"/>
      <c r="GC126" s="23"/>
      <c r="GD126" s="23"/>
      <c r="GE126" s="23"/>
      <c r="GF126" s="23"/>
      <c r="GG126" s="23"/>
      <c r="GH126" s="23"/>
      <c r="GI126" s="23"/>
      <c r="GJ126" s="23"/>
      <c r="GK126" s="23"/>
      <c r="GL126" s="23"/>
      <c r="GM126" s="23"/>
      <c r="GN126" s="23"/>
      <c r="GO126" s="23"/>
      <c r="GP126" s="23"/>
      <c r="GQ126" s="23"/>
      <c r="GR126" s="23"/>
      <c r="GS126" s="23"/>
      <c r="GT126" s="23"/>
      <c r="GU126" s="23"/>
      <c r="GV126" s="23"/>
      <c r="GW126" s="23"/>
      <c r="GX126" s="23"/>
      <c r="GY126" s="23"/>
      <c r="GZ126" s="23"/>
      <c r="HA126" s="23"/>
      <c r="HB126" s="23"/>
      <c r="HC126" s="23"/>
      <c r="HD126" s="23"/>
      <c r="HE126" s="23"/>
      <c r="HF126" s="23"/>
      <c r="HG126" s="23"/>
      <c r="HH126" s="23"/>
      <c r="HI126" s="23"/>
      <c r="HJ126" s="23"/>
      <c r="HK126" s="23"/>
      <c r="HL126" s="23"/>
      <c r="HM126" s="23"/>
      <c r="HN126" s="23"/>
      <c r="HO126" s="23"/>
      <c r="HP126" s="23"/>
      <c r="HQ126" s="23"/>
      <c r="HR126" s="23"/>
      <c r="HS126" s="23"/>
      <c r="HT126" s="23"/>
      <c r="HU126" s="23"/>
      <c r="HV126" s="23"/>
      <c r="HW126" s="23"/>
      <c r="HX126" s="23"/>
      <c r="HY126" s="23"/>
      <c r="HZ126" s="23"/>
      <c r="IA126" s="23"/>
      <c r="IB126" s="23"/>
      <c r="IC126" s="23"/>
      <c r="ID126" s="23"/>
      <c r="IE126" s="23"/>
      <c r="IF126" s="23"/>
      <c r="IG126" s="23"/>
      <c r="IH126" s="23"/>
      <c r="II126" s="23"/>
      <c r="IJ126" s="23"/>
      <c r="IK126" s="23"/>
      <c r="IL126" s="23"/>
      <c r="IM126" s="23"/>
      <c r="IN126" s="23"/>
      <c r="IO126" s="23"/>
      <c r="IP126" s="23"/>
      <c r="IQ126" s="23"/>
      <c r="IR126" s="23"/>
      <c r="IS126" s="23"/>
      <c r="IT126" s="23"/>
      <c r="IU126" s="23"/>
      <c r="IV126" s="23"/>
      <c r="IW126" s="23"/>
      <c r="IX126" s="23"/>
    </row>
    <row r="127" spans="1:258" s="24" customFormat="1" ht="13.8" hidden="1">
      <c r="A127" s="24">
        <v>28</v>
      </c>
      <c r="B127" s="26">
        <f t="shared" ca="1" si="96"/>
        <v>46513</v>
      </c>
      <c r="C127" s="25">
        <f t="shared" si="101"/>
        <v>10153.499936540631</v>
      </c>
      <c r="D127" s="25">
        <f t="shared" si="102"/>
        <v>0</v>
      </c>
      <c r="E127" s="25"/>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c r="FO127" s="23"/>
      <c r="FP127" s="23"/>
      <c r="FQ127" s="23"/>
      <c r="FR127" s="23"/>
      <c r="FS127" s="23"/>
      <c r="FT127" s="23"/>
      <c r="FU127" s="23"/>
      <c r="FV127" s="23"/>
      <c r="FW127" s="23"/>
      <c r="FX127" s="23"/>
      <c r="FY127" s="23"/>
      <c r="FZ127" s="23"/>
      <c r="GA127" s="23"/>
      <c r="GB127" s="23"/>
      <c r="GC127" s="23"/>
      <c r="GD127" s="23"/>
      <c r="GE127" s="23"/>
      <c r="GF127" s="23"/>
      <c r="GG127" s="23"/>
      <c r="GH127" s="23"/>
      <c r="GI127" s="23"/>
      <c r="GJ127" s="23"/>
      <c r="GK127" s="23"/>
      <c r="GL127" s="23"/>
      <c r="GM127" s="23"/>
      <c r="GN127" s="23"/>
      <c r="GO127" s="23"/>
      <c r="GP127" s="23"/>
      <c r="GQ127" s="23"/>
      <c r="GR127" s="23"/>
      <c r="GS127" s="23"/>
      <c r="GT127" s="23"/>
      <c r="GU127" s="23"/>
      <c r="GV127" s="23"/>
      <c r="GW127" s="23"/>
      <c r="GX127" s="23"/>
      <c r="GY127" s="23"/>
      <c r="GZ127" s="23"/>
      <c r="HA127" s="23"/>
      <c r="HB127" s="23"/>
      <c r="HC127" s="23"/>
      <c r="HD127" s="23"/>
      <c r="HE127" s="23"/>
      <c r="HF127" s="23"/>
      <c r="HG127" s="23"/>
      <c r="HH127" s="23"/>
      <c r="HI127" s="23"/>
      <c r="HJ127" s="23"/>
      <c r="HK127" s="23"/>
      <c r="HL127" s="23"/>
      <c r="HM127" s="23"/>
      <c r="HN127" s="23"/>
      <c r="HO127" s="23"/>
      <c r="HP127" s="23"/>
      <c r="HQ127" s="23"/>
      <c r="HR127" s="23"/>
      <c r="HS127" s="23"/>
      <c r="HT127" s="23"/>
      <c r="HU127" s="23"/>
      <c r="HV127" s="23"/>
      <c r="HW127" s="23"/>
      <c r="HX127" s="23"/>
      <c r="HY127" s="23"/>
      <c r="HZ127" s="23"/>
      <c r="IA127" s="23"/>
      <c r="IB127" s="23"/>
      <c r="IC127" s="23"/>
      <c r="ID127" s="23"/>
      <c r="IE127" s="23"/>
      <c r="IF127" s="23"/>
      <c r="IG127" s="23"/>
      <c r="IH127" s="23"/>
      <c r="II127" s="23"/>
      <c r="IJ127" s="23"/>
      <c r="IK127" s="23"/>
      <c r="IL127" s="23"/>
      <c r="IM127" s="23"/>
      <c r="IN127" s="23"/>
      <c r="IO127" s="23"/>
      <c r="IP127" s="23"/>
      <c r="IQ127" s="23"/>
      <c r="IR127" s="23"/>
      <c r="IS127" s="23"/>
      <c r="IT127" s="23"/>
      <c r="IU127" s="23"/>
      <c r="IV127" s="23"/>
      <c r="IW127" s="23"/>
      <c r="IX127" s="23"/>
    </row>
    <row r="128" spans="1:258" s="24" customFormat="1" ht="13.8" hidden="1">
      <c r="A128" s="24">
        <v>29</v>
      </c>
      <c r="B128" s="26">
        <f t="shared" ca="1" si="96"/>
        <v>46544</v>
      </c>
      <c r="C128" s="25">
        <f t="shared" si="101"/>
        <v>10087.333270287507</v>
      </c>
      <c r="D128" s="25">
        <f t="shared" si="102"/>
        <v>0</v>
      </c>
      <c r="E128" s="25"/>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c r="FO128" s="23"/>
      <c r="FP128" s="23"/>
      <c r="FQ128" s="23"/>
      <c r="FR128" s="23"/>
      <c r="FS128" s="23"/>
      <c r="FT128" s="23"/>
      <c r="FU128" s="23"/>
      <c r="FV128" s="23"/>
      <c r="FW128" s="23"/>
      <c r="FX128" s="23"/>
      <c r="FY128" s="23"/>
      <c r="FZ128" s="23"/>
      <c r="GA128" s="23"/>
      <c r="GB128" s="23"/>
      <c r="GC128" s="23"/>
      <c r="GD128" s="23"/>
      <c r="GE128" s="23"/>
      <c r="GF128" s="23"/>
      <c r="GG128" s="23"/>
      <c r="GH128" s="23"/>
      <c r="GI128" s="23"/>
      <c r="GJ128" s="23"/>
      <c r="GK128" s="23"/>
      <c r="GL128" s="23"/>
      <c r="GM128" s="23"/>
      <c r="GN128" s="23"/>
      <c r="GO128" s="23"/>
      <c r="GP128" s="23"/>
      <c r="GQ128" s="23"/>
      <c r="GR128" s="23"/>
      <c r="GS128" s="23"/>
      <c r="GT128" s="23"/>
      <c r="GU128" s="23"/>
      <c r="GV128" s="23"/>
      <c r="GW128" s="23"/>
      <c r="GX128" s="23"/>
      <c r="GY128" s="23"/>
      <c r="GZ128" s="23"/>
      <c r="HA128" s="23"/>
      <c r="HB128" s="23"/>
      <c r="HC128" s="23"/>
      <c r="HD128" s="23"/>
      <c r="HE128" s="23"/>
      <c r="HF128" s="23"/>
      <c r="HG128" s="23"/>
      <c r="HH128" s="23"/>
      <c r="HI128" s="23"/>
      <c r="HJ128" s="23"/>
      <c r="HK128" s="23"/>
      <c r="HL128" s="23"/>
      <c r="HM128" s="23"/>
      <c r="HN128" s="23"/>
      <c r="HO128" s="23"/>
      <c r="HP128" s="23"/>
      <c r="HQ128" s="23"/>
      <c r="HR128" s="23"/>
      <c r="HS128" s="23"/>
      <c r="HT128" s="23"/>
      <c r="HU128" s="23"/>
      <c r="HV128" s="23"/>
      <c r="HW128" s="23"/>
      <c r="HX128" s="23"/>
      <c r="HY128" s="23"/>
      <c r="HZ128" s="23"/>
      <c r="IA128" s="23"/>
      <c r="IB128" s="23"/>
      <c r="IC128" s="23"/>
      <c r="ID128" s="23"/>
      <c r="IE128" s="23"/>
      <c r="IF128" s="23"/>
      <c r="IG128" s="23"/>
      <c r="IH128" s="23"/>
      <c r="II128" s="23"/>
      <c r="IJ128" s="23"/>
      <c r="IK128" s="23"/>
      <c r="IL128" s="23"/>
      <c r="IM128" s="23"/>
      <c r="IN128" s="23"/>
      <c r="IO128" s="23"/>
      <c r="IP128" s="23"/>
      <c r="IQ128" s="23"/>
      <c r="IR128" s="23"/>
      <c r="IS128" s="23"/>
      <c r="IT128" s="23"/>
      <c r="IU128" s="23"/>
      <c r="IV128" s="23"/>
      <c r="IW128" s="23"/>
      <c r="IX128" s="23"/>
    </row>
    <row r="129" spans="1:258" s="24" customFormat="1" ht="13.8" hidden="1">
      <c r="A129" s="24">
        <v>30</v>
      </c>
      <c r="B129" s="26">
        <f t="shared" ca="1" si="96"/>
        <v>46574</v>
      </c>
      <c r="C129" s="25">
        <f t="shared" si="101"/>
        <v>10021.166604034381</v>
      </c>
      <c r="D129" s="25">
        <f t="shared" si="102"/>
        <v>0</v>
      </c>
      <c r="E129" s="25"/>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c r="FO129" s="23"/>
      <c r="FP129" s="23"/>
      <c r="FQ129" s="23"/>
      <c r="FR129" s="23"/>
      <c r="FS129" s="23"/>
      <c r="FT129" s="23"/>
      <c r="FU129" s="23"/>
      <c r="FV129" s="23"/>
      <c r="FW129" s="23"/>
      <c r="FX129" s="23"/>
      <c r="FY129" s="23"/>
      <c r="FZ129" s="23"/>
      <c r="GA129" s="23"/>
      <c r="GB129" s="23"/>
      <c r="GC129" s="23"/>
      <c r="GD129" s="23"/>
      <c r="GE129" s="23"/>
      <c r="GF129" s="23"/>
      <c r="GG129" s="23"/>
      <c r="GH129" s="23"/>
      <c r="GI129" s="23"/>
      <c r="GJ129" s="23"/>
      <c r="GK129" s="23"/>
      <c r="GL129" s="23"/>
      <c r="GM129" s="23"/>
      <c r="GN129" s="23"/>
      <c r="GO129" s="23"/>
      <c r="GP129" s="23"/>
      <c r="GQ129" s="23"/>
      <c r="GR129" s="23"/>
      <c r="GS129" s="23"/>
      <c r="GT129" s="23"/>
      <c r="GU129" s="23"/>
      <c r="GV129" s="23"/>
      <c r="GW129" s="23"/>
      <c r="GX129" s="23"/>
      <c r="GY129" s="23"/>
      <c r="GZ129" s="23"/>
      <c r="HA129" s="23"/>
      <c r="HB129" s="23"/>
      <c r="HC129" s="23"/>
      <c r="HD129" s="23"/>
      <c r="HE129" s="23"/>
      <c r="HF129" s="23"/>
      <c r="HG129" s="23"/>
      <c r="HH129" s="23"/>
      <c r="HI129" s="23"/>
      <c r="HJ129" s="23"/>
      <c r="HK129" s="23"/>
      <c r="HL129" s="23"/>
      <c r="HM129" s="23"/>
      <c r="HN129" s="23"/>
      <c r="HO129" s="23"/>
      <c r="HP129" s="23"/>
      <c r="HQ129" s="23"/>
      <c r="HR129" s="23"/>
      <c r="HS129" s="23"/>
      <c r="HT129" s="23"/>
      <c r="HU129" s="23"/>
      <c r="HV129" s="23"/>
      <c r="HW129" s="23"/>
      <c r="HX129" s="23"/>
      <c r="HY129" s="23"/>
      <c r="HZ129" s="23"/>
      <c r="IA129" s="23"/>
      <c r="IB129" s="23"/>
      <c r="IC129" s="23"/>
      <c r="ID129" s="23"/>
      <c r="IE129" s="23"/>
      <c r="IF129" s="23"/>
      <c r="IG129" s="23"/>
      <c r="IH129" s="23"/>
      <c r="II129" s="23"/>
      <c r="IJ129" s="23"/>
      <c r="IK129" s="23"/>
      <c r="IL129" s="23"/>
      <c r="IM129" s="23"/>
      <c r="IN129" s="23"/>
      <c r="IO129" s="23"/>
      <c r="IP129" s="23"/>
      <c r="IQ129" s="23"/>
      <c r="IR129" s="23"/>
      <c r="IS129" s="23"/>
      <c r="IT129" s="23"/>
      <c r="IU129" s="23"/>
      <c r="IV129" s="23"/>
      <c r="IW129" s="23"/>
      <c r="IX129" s="23"/>
    </row>
    <row r="130" spans="1:258" s="24" customFormat="1" ht="13.8" hidden="1">
      <c r="A130" s="24">
        <v>31</v>
      </c>
      <c r="B130" s="26">
        <f t="shared" ca="1" si="96"/>
        <v>46605</v>
      </c>
      <c r="C130" s="25">
        <f t="shared" si="101"/>
        <v>9954.9999377812564</v>
      </c>
      <c r="D130" s="25">
        <f t="shared" si="102"/>
        <v>0</v>
      </c>
      <c r="E130" s="25"/>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c r="FO130" s="23"/>
      <c r="FP130" s="23"/>
      <c r="FQ130" s="23"/>
      <c r="FR130" s="23"/>
      <c r="FS130" s="23"/>
      <c r="FT130" s="23"/>
      <c r="FU130" s="23"/>
      <c r="FV130" s="23"/>
      <c r="FW130" s="23"/>
      <c r="FX130" s="23"/>
      <c r="FY130" s="23"/>
      <c r="FZ130" s="23"/>
      <c r="GA130" s="23"/>
      <c r="GB130" s="23"/>
      <c r="GC130" s="23"/>
      <c r="GD130" s="23"/>
      <c r="GE130" s="23"/>
      <c r="GF130" s="23"/>
      <c r="GG130" s="23"/>
      <c r="GH130" s="23"/>
      <c r="GI130" s="23"/>
      <c r="GJ130" s="23"/>
      <c r="GK130" s="23"/>
      <c r="GL130" s="23"/>
      <c r="GM130" s="23"/>
      <c r="GN130" s="23"/>
      <c r="GO130" s="23"/>
      <c r="GP130" s="23"/>
      <c r="GQ130" s="23"/>
      <c r="GR130" s="23"/>
      <c r="GS130" s="23"/>
      <c r="GT130" s="23"/>
      <c r="GU130" s="23"/>
      <c r="GV130" s="23"/>
      <c r="GW130" s="23"/>
      <c r="GX130" s="23"/>
      <c r="GY130" s="23"/>
      <c r="GZ130" s="23"/>
      <c r="HA130" s="23"/>
      <c r="HB130" s="23"/>
      <c r="HC130" s="23"/>
      <c r="HD130" s="23"/>
      <c r="HE130" s="23"/>
      <c r="HF130" s="23"/>
      <c r="HG130" s="23"/>
      <c r="HH130" s="23"/>
      <c r="HI130" s="23"/>
      <c r="HJ130" s="23"/>
      <c r="HK130" s="23"/>
      <c r="HL130" s="23"/>
      <c r="HM130" s="23"/>
      <c r="HN130" s="23"/>
      <c r="HO130" s="23"/>
      <c r="HP130" s="23"/>
      <c r="HQ130" s="23"/>
      <c r="HR130" s="23"/>
      <c r="HS130" s="23"/>
      <c r="HT130" s="23"/>
      <c r="HU130" s="23"/>
      <c r="HV130" s="23"/>
      <c r="HW130" s="23"/>
      <c r="HX130" s="23"/>
      <c r="HY130" s="23"/>
      <c r="HZ130" s="23"/>
      <c r="IA130" s="23"/>
      <c r="IB130" s="23"/>
      <c r="IC130" s="23"/>
      <c r="ID130" s="23"/>
      <c r="IE130" s="23"/>
      <c r="IF130" s="23"/>
      <c r="IG130" s="23"/>
      <c r="IH130" s="23"/>
      <c r="II130" s="23"/>
      <c r="IJ130" s="23"/>
      <c r="IK130" s="23"/>
      <c r="IL130" s="23"/>
      <c r="IM130" s="23"/>
      <c r="IN130" s="23"/>
      <c r="IO130" s="23"/>
      <c r="IP130" s="23"/>
      <c r="IQ130" s="23"/>
      <c r="IR130" s="23"/>
      <c r="IS130" s="23"/>
      <c r="IT130" s="23"/>
      <c r="IU130" s="23"/>
      <c r="IV130" s="23"/>
      <c r="IW130" s="23"/>
      <c r="IX130" s="23"/>
    </row>
    <row r="131" spans="1:258" s="24" customFormat="1" ht="13.8" hidden="1">
      <c r="A131" s="24">
        <v>32</v>
      </c>
      <c r="B131" s="26">
        <f t="shared" ca="1" si="96"/>
        <v>46636</v>
      </c>
      <c r="C131" s="25">
        <f t="shared" si="101"/>
        <v>9888.8332715281322</v>
      </c>
      <c r="D131" s="25">
        <f t="shared" si="102"/>
        <v>0</v>
      </c>
      <c r="E131" s="25"/>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c r="FE131" s="23"/>
      <c r="FF131" s="23"/>
      <c r="FG131" s="23"/>
      <c r="FH131" s="23"/>
      <c r="FI131" s="23"/>
      <c r="FJ131" s="23"/>
      <c r="FK131" s="23"/>
      <c r="FL131" s="23"/>
      <c r="FM131" s="23"/>
      <c r="FN131" s="23"/>
      <c r="FO131" s="23"/>
      <c r="FP131" s="23"/>
      <c r="FQ131" s="23"/>
      <c r="FR131" s="23"/>
      <c r="FS131" s="23"/>
      <c r="FT131" s="23"/>
      <c r="FU131" s="23"/>
      <c r="FV131" s="23"/>
      <c r="FW131" s="23"/>
      <c r="FX131" s="23"/>
      <c r="FY131" s="23"/>
      <c r="FZ131" s="23"/>
      <c r="GA131" s="23"/>
      <c r="GB131" s="23"/>
      <c r="GC131" s="23"/>
      <c r="GD131" s="23"/>
      <c r="GE131" s="23"/>
      <c r="GF131" s="23"/>
      <c r="GG131" s="23"/>
      <c r="GH131" s="23"/>
      <c r="GI131" s="23"/>
      <c r="GJ131" s="23"/>
      <c r="GK131" s="23"/>
      <c r="GL131" s="23"/>
      <c r="GM131" s="23"/>
      <c r="GN131" s="23"/>
      <c r="GO131" s="23"/>
      <c r="GP131" s="23"/>
      <c r="GQ131" s="23"/>
      <c r="GR131" s="23"/>
      <c r="GS131" s="23"/>
      <c r="GT131" s="23"/>
      <c r="GU131" s="23"/>
      <c r="GV131" s="23"/>
      <c r="GW131" s="23"/>
      <c r="GX131" s="23"/>
      <c r="GY131" s="23"/>
      <c r="GZ131" s="23"/>
      <c r="HA131" s="23"/>
      <c r="HB131" s="23"/>
      <c r="HC131" s="23"/>
      <c r="HD131" s="23"/>
      <c r="HE131" s="23"/>
      <c r="HF131" s="23"/>
      <c r="HG131" s="23"/>
      <c r="HH131" s="23"/>
      <c r="HI131" s="23"/>
      <c r="HJ131" s="23"/>
      <c r="HK131" s="23"/>
      <c r="HL131" s="23"/>
      <c r="HM131" s="23"/>
      <c r="HN131" s="23"/>
      <c r="HO131" s="23"/>
      <c r="HP131" s="23"/>
      <c r="HQ131" s="23"/>
      <c r="HR131" s="23"/>
      <c r="HS131" s="23"/>
      <c r="HT131" s="23"/>
      <c r="HU131" s="23"/>
      <c r="HV131" s="23"/>
      <c r="HW131" s="23"/>
      <c r="HX131" s="23"/>
      <c r="HY131" s="23"/>
      <c r="HZ131" s="23"/>
      <c r="IA131" s="23"/>
      <c r="IB131" s="23"/>
      <c r="IC131" s="23"/>
      <c r="ID131" s="23"/>
      <c r="IE131" s="23"/>
      <c r="IF131" s="23"/>
      <c r="IG131" s="23"/>
      <c r="IH131" s="23"/>
      <c r="II131" s="23"/>
      <c r="IJ131" s="23"/>
      <c r="IK131" s="23"/>
      <c r="IL131" s="23"/>
      <c r="IM131" s="23"/>
      <c r="IN131" s="23"/>
      <c r="IO131" s="23"/>
      <c r="IP131" s="23"/>
      <c r="IQ131" s="23"/>
      <c r="IR131" s="23"/>
      <c r="IS131" s="23"/>
      <c r="IT131" s="23"/>
      <c r="IU131" s="23"/>
      <c r="IV131" s="23"/>
      <c r="IW131" s="23"/>
      <c r="IX131" s="23"/>
    </row>
    <row r="132" spans="1:258" s="24" customFormat="1" ht="13.8" hidden="1">
      <c r="A132" s="24">
        <v>33</v>
      </c>
      <c r="B132" s="26">
        <f t="shared" ca="1" si="96"/>
        <v>46666</v>
      </c>
      <c r="C132" s="25">
        <f t="shared" si="101"/>
        <v>9822.6666052750079</v>
      </c>
      <c r="D132" s="25">
        <f t="shared" si="102"/>
        <v>0</v>
      </c>
      <c r="E132" s="25"/>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c r="FE132" s="23"/>
      <c r="FF132" s="23"/>
      <c r="FG132" s="23"/>
      <c r="FH132" s="23"/>
      <c r="FI132" s="23"/>
      <c r="FJ132" s="23"/>
      <c r="FK132" s="23"/>
      <c r="FL132" s="23"/>
      <c r="FM132" s="23"/>
      <c r="FN132" s="23"/>
      <c r="FO132" s="23"/>
      <c r="FP132" s="23"/>
      <c r="FQ132" s="23"/>
      <c r="FR132" s="23"/>
      <c r="FS132" s="23"/>
      <c r="FT132" s="23"/>
      <c r="FU132" s="23"/>
      <c r="FV132" s="23"/>
      <c r="FW132" s="23"/>
      <c r="FX132" s="23"/>
      <c r="FY132" s="23"/>
      <c r="FZ132" s="23"/>
      <c r="GA132" s="23"/>
      <c r="GB132" s="23"/>
      <c r="GC132" s="23"/>
      <c r="GD132" s="23"/>
      <c r="GE132" s="23"/>
      <c r="GF132" s="23"/>
      <c r="GG132" s="23"/>
      <c r="GH132" s="23"/>
      <c r="GI132" s="23"/>
      <c r="GJ132" s="23"/>
      <c r="GK132" s="23"/>
      <c r="GL132" s="23"/>
      <c r="GM132" s="23"/>
      <c r="GN132" s="23"/>
      <c r="GO132" s="23"/>
      <c r="GP132" s="23"/>
      <c r="GQ132" s="23"/>
      <c r="GR132" s="23"/>
      <c r="GS132" s="23"/>
      <c r="GT132" s="23"/>
      <c r="GU132" s="23"/>
      <c r="GV132" s="23"/>
      <c r="GW132" s="23"/>
      <c r="GX132" s="23"/>
      <c r="GY132" s="23"/>
      <c r="GZ132" s="23"/>
      <c r="HA132" s="23"/>
      <c r="HB132" s="23"/>
      <c r="HC132" s="23"/>
      <c r="HD132" s="23"/>
      <c r="HE132" s="23"/>
      <c r="HF132" s="23"/>
      <c r="HG132" s="23"/>
      <c r="HH132" s="23"/>
      <c r="HI132" s="23"/>
      <c r="HJ132" s="23"/>
      <c r="HK132" s="23"/>
      <c r="HL132" s="23"/>
      <c r="HM132" s="23"/>
      <c r="HN132" s="23"/>
      <c r="HO132" s="23"/>
      <c r="HP132" s="23"/>
      <c r="HQ132" s="23"/>
      <c r="HR132" s="23"/>
      <c r="HS132" s="23"/>
      <c r="HT132" s="23"/>
      <c r="HU132" s="23"/>
      <c r="HV132" s="23"/>
      <c r="HW132" s="23"/>
      <c r="HX132" s="23"/>
      <c r="HY132" s="23"/>
      <c r="HZ132" s="23"/>
      <c r="IA132" s="23"/>
      <c r="IB132" s="23"/>
      <c r="IC132" s="23"/>
      <c r="ID132" s="23"/>
      <c r="IE132" s="23"/>
      <c r="IF132" s="23"/>
      <c r="IG132" s="23"/>
      <c r="IH132" s="23"/>
      <c r="II132" s="23"/>
      <c r="IJ132" s="23"/>
      <c r="IK132" s="23"/>
      <c r="IL132" s="23"/>
      <c r="IM132" s="23"/>
      <c r="IN132" s="23"/>
      <c r="IO132" s="23"/>
      <c r="IP132" s="23"/>
      <c r="IQ132" s="23"/>
      <c r="IR132" s="23"/>
      <c r="IS132" s="23"/>
      <c r="IT132" s="23"/>
      <c r="IU132" s="23"/>
      <c r="IV132" s="23"/>
      <c r="IW132" s="23"/>
      <c r="IX132" s="23"/>
    </row>
    <row r="133" spans="1:258" s="24" customFormat="1" ht="13.8" hidden="1">
      <c r="A133" s="24">
        <v>34</v>
      </c>
      <c r="B133" s="26">
        <f t="shared" ca="1" si="96"/>
        <v>46697</v>
      </c>
      <c r="C133" s="25">
        <f t="shared" si="101"/>
        <v>9756.4999390218836</v>
      </c>
      <c r="D133" s="25">
        <f t="shared" si="102"/>
        <v>0</v>
      </c>
      <c r="E133" s="25"/>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c r="FF133" s="23"/>
      <c r="FG133" s="23"/>
      <c r="FH133" s="23"/>
      <c r="FI133" s="23"/>
      <c r="FJ133" s="23"/>
      <c r="FK133" s="23"/>
      <c r="FL133" s="23"/>
      <c r="FM133" s="23"/>
      <c r="FN133" s="23"/>
      <c r="FO133" s="23"/>
      <c r="FP133" s="23"/>
      <c r="FQ133" s="23"/>
      <c r="FR133" s="23"/>
      <c r="FS133" s="23"/>
      <c r="FT133" s="23"/>
      <c r="FU133" s="23"/>
      <c r="FV133" s="23"/>
      <c r="FW133" s="23"/>
      <c r="FX133" s="23"/>
      <c r="FY133" s="23"/>
      <c r="FZ133" s="23"/>
      <c r="GA133" s="23"/>
      <c r="GB133" s="23"/>
      <c r="GC133" s="23"/>
      <c r="GD133" s="23"/>
      <c r="GE133" s="23"/>
      <c r="GF133" s="23"/>
      <c r="GG133" s="23"/>
      <c r="GH133" s="23"/>
      <c r="GI133" s="23"/>
      <c r="GJ133" s="23"/>
      <c r="GK133" s="23"/>
      <c r="GL133" s="23"/>
      <c r="GM133" s="23"/>
      <c r="GN133" s="23"/>
      <c r="GO133" s="23"/>
      <c r="GP133" s="23"/>
      <c r="GQ133" s="23"/>
      <c r="GR133" s="23"/>
      <c r="GS133" s="23"/>
      <c r="GT133" s="23"/>
      <c r="GU133" s="23"/>
      <c r="GV133" s="23"/>
      <c r="GW133" s="23"/>
      <c r="GX133" s="23"/>
      <c r="GY133" s="23"/>
      <c r="GZ133" s="23"/>
      <c r="HA133" s="23"/>
      <c r="HB133" s="23"/>
      <c r="HC133" s="23"/>
      <c r="HD133" s="23"/>
      <c r="HE133" s="23"/>
      <c r="HF133" s="23"/>
      <c r="HG133" s="23"/>
      <c r="HH133" s="23"/>
      <c r="HI133" s="23"/>
      <c r="HJ133" s="23"/>
      <c r="HK133" s="23"/>
      <c r="HL133" s="23"/>
      <c r="HM133" s="23"/>
      <c r="HN133" s="23"/>
      <c r="HO133" s="23"/>
      <c r="HP133" s="23"/>
      <c r="HQ133" s="23"/>
      <c r="HR133" s="23"/>
      <c r="HS133" s="23"/>
      <c r="HT133" s="23"/>
      <c r="HU133" s="23"/>
      <c r="HV133" s="23"/>
      <c r="HW133" s="23"/>
      <c r="HX133" s="23"/>
      <c r="HY133" s="23"/>
      <c r="HZ133" s="23"/>
      <c r="IA133" s="23"/>
      <c r="IB133" s="23"/>
      <c r="IC133" s="23"/>
      <c r="ID133" s="23"/>
      <c r="IE133" s="23"/>
      <c r="IF133" s="23"/>
      <c r="IG133" s="23"/>
      <c r="IH133" s="23"/>
      <c r="II133" s="23"/>
      <c r="IJ133" s="23"/>
      <c r="IK133" s="23"/>
      <c r="IL133" s="23"/>
      <c r="IM133" s="23"/>
      <c r="IN133" s="23"/>
      <c r="IO133" s="23"/>
      <c r="IP133" s="23"/>
      <c r="IQ133" s="23"/>
      <c r="IR133" s="23"/>
      <c r="IS133" s="23"/>
      <c r="IT133" s="23"/>
      <c r="IU133" s="23"/>
      <c r="IV133" s="23"/>
      <c r="IW133" s="23"/>
      <c r="IX133" s="23"/>
    </row>
    <row r="134" spans="1:258" s="24" customFormat="1" ht="13.8" hidden="1">
      <c r="A134" s="24">
        <v>35</v>
      </c>
      <c r="B134" s="26">
        <f t="shared" ca="1" si="96"/>
        <v>46727</v>
      </c>
      <c r="C134" s="25">
        <f t="shared" si="101"/>
        <v>9690.3332727687593</v>
      </c>
      <c r="D134" s="25">
        <f t="shared" si="102"/>
        <v>0</v>
      </c>
      <c r="E134" s="25"/>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c r="FF134" s="23"/>
      <c r="FG134" s="23"/>
      <c r="FH134" s="23"/>
      <c r="FI134" s="23"/>
      <c r="FJ134" s="23"/>
      <c r="FK134" s="23"/>
      <c r="FL134" s="23"/>
      <c r="FM134" s="23"/>
      <c r="FN134" s="23"/>
      <c r="FO134" s="23"/>
      <c r="FP134" s="23"/>
      <c r="FQ134" s="23"/>
      <c r="FR134" s="23"/>
      <c r="FS134" s="23"/>
      <c r="FT134" s="23"/>
      <c r="FU134" s="23"/>
      <c r="FV134" s="23"/>
      <c r="FW134" s="23"/>
      <c r="FX134" s="23"/>
      <c r="FY134" s="23"/>
      <c r="FZ134" s="23"/>
      <c r="GA134" s="23"/>
      <c r="GB134" s="23"/>
      <c r="GC134" s="23"/>
      <c r="GD134" s="23"/>
      <c r="GE134" s="23"/>
      <c r="GF134" s="23"/>
      <c r="GG134" s="23"/>
      <c r="GH134" s="23"/>
      <c r="GI134" s="23"/>
      <c r="GJ134" s="23"/>
      <c r="GK134" s="23"/>
      <c r="GL134" s="23"/>
      <c r="GM134" s="23"/>
      <c r="GN134" s="23"/>
      <c r="GO134" s="23"/>
      <c r="GP134" s="23"/>
      <c r="GQ134" s="23"/>
      <c r="GR134" s="23"/>
      <c r="GS134" s="23"/>
      <c r="GT134" s="23"/>
      <c r="GU134" s="23"/>
      <c r="GV134" s="23"/>
      <c r="GW134" s="23"/>
      <c r="GX134" s="23"/>
      <c r="GY134" s="23"/>
      <c r="GZ134" s="23"/>
      <c r="HA134" s="23"/>
      <c r="HB134" s="23"/>
      <c r="HC134" s="23"/>
      <c r="HD134" s="23"/>
      <c r="HE134" s="23"/>
      <c r="HF134" s="23"/>
      <c r="HG134" s="23"/>
      <c r="HH134" s="23"/>
      <c r="HI134" s="23"/>
      <c r="HJ134" s="23"/>
      <c r="HK134" s="23"/>
      <c r="HL134" s="23"/>
      <c r="HM134" s="23"/>
      <c r="HN134" s="23"/>
      <c r="HO134" s="23"/>
      <c r="HP134" s="23"/>
      <c r="HQ134" s="23"/>
      <c r="HR134" s="23"/>
      <c r="HS134" s="23"/>
      <c r="HT134" s="23"/>
      <c r="HU134" s="23"/>
      <c r="HV134" s="23"/>
      <c r="HW134" s="23"/>
      <c r="HX134" s="23"/>
      <c r="HY134" s="23"/>
      <c r="HZ134" s="23"/>
      <c r="IA134" s="23"/>
      <c r="IB134" s="23"/>
      <c r="IC134" s="23"/>
      <c r="ID134" s="23"/>
      <c r="IE134" s="23"/>
      <c r="IF134" s="23"/>
      <c r="IG134" s="23"/>
      <c r="IH134" s="23"/>
      <c r="II134" s="23"/>
      <c r="IJ134" s="23"/>
      <c r="IK134" s="23"/>
      <c r="IL134" s="23"/>
      <c r="IM134" s="23"/>
      <c r="IN134" s="23"/>
      <c r="IO134" s="23"/>
      <c r="IP134" s="23"/>
      <c r="IQ134" s="23"/>
      <c r="IR134" s="23"/>
      <c r="IS134" s="23"/>
      <c r="IT134" s="23"/>
      <c r="IU134" s="23"/>
      <c r="IV134" s="23"/>
      <c r="IW134" s="23"/>
      <c r="IX134" s="23"/>
    </row>
    <row r="135" spans="1:258" s="24" customFormat="1" ht="13.8" hidden="1">
      <c r="A135" s="24">
        <v>36</v>
      </c>
      <c r="B135" s="26">
        <f t="shared" ca="1" si="96"/>
        <v>46758</v>
      </c>
      <c r="C135" s="25">
        <f t="shared" si="101"/>
        <v>9624.1666065156332</v>
      </c>
      <c r="D135" s="25">
        <f t="shared" si="102"/>
        <v>0</v>
      </c>
      <c r="E135" s="25"/>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c r="FF135" s="23"/>
      <c r="FG135" s="23"/>
      <c r="FH135" s="23"/>
      <c r="FI135" s="23"/>
      <c r="FJ135" s="23"/>
      <c r="FK135" s="23"/>
      <c r="FL135" s="23"/>
      <c r="FM135" s="23"/>
      <c r="FN135" s="23"/>
      <c r="FO135" s="23"/>
      <c r="FP135" s="23"/>
      <c r="FQ135" s="23"/>
      <c r="FR135" s="23"/>
      <c r="FS135" s="23"/>
      <c r="FT135" s="23"/>
      <c r="FU135" s="23"/>
      <c r="FV135" s="23"/>
      <c r="FW135" s="23"/>
      <c r="FX135" s="23"/>
      <c r="FY135" s="23"/>
      <c r="FZ135" s="23"/>
      <c r="GA135" s="23"/>
      <c r="GB135" s="23"/>
      <c r="GC135" s="23"/>
      <c r="GD135" s="23"/>
      <c r="GE135" s="23"/>
      <c r="GF135" s="23"/>
      <c r="GG135" s="23"/>
      <c r="GH135" s="23"/>
      <c r="GI135" s="23"/>
      <c r="GJ135" s="23"/>
      <c r="GK135" s="23"/>
      <c r="GL135" s="23"/>
      <c r="GM135" s="23"/>
      <c r="GN135" s="23"/>
      <c r="GO135" s="23"/>
      <c r="GP135" s="23"/>
      <c r="GQ135" s="23"/>
      <c r="GR135" s="23"/>
      <c r="GS135" s="23"/>
      <c r="GT135" s="23"/>
      <c r="GU135" s="23"/>
      <c r="GV135" s="23"/>
      <c r="GW135" s="23"/>
      <c r="GX135" s="23"/>
      <c r="GY135" s="23"/>
      <c r="GZ135" s="23"/>
      <c r="HA135" s="23"/>
      <c r="HB135" s="23"/>
      <c r="HC135" s="23"/>
      <c r="HD135" s="23"/>
      <c r="HE135" s="23"/>
      <c r="HF135" s="23"/>
      <c r="HG135" s="23"/>
      <c r="HH135" s="23"/>
      <c r="HI135" s="23"/>
      <c r="HJ135" s="23"/>
      <c r="HK135" s="23"/>
      <c r="HL135" s="23"/>
      <c r="HM135" s="23"/>
      <c r="HN135" s="23"/>
      <c r="HO135" s="23"/>
      <c r="HP135" s="23"/>
      <c r="HQ135" s="23"/>
      <c r="HR135" s="23"/>
      <c r="HS135" s="23"/>
      <c r="HT135" s="23"/>
      <c r="HU135" s="23"/>
      <c r="HV135" s="23"/>
      <c r="HW135" s="23"/>
      <c r="HX135" s="23"/>
      <c r="HY135" s="23"/>
      <c r="HZ135" s="23"/>
      <c r="IA135" s="23"/>
      <c r="IB135" s="23"/>
      <c r="IC135" s="23"/>
      <c r="ID135" s="23"/>
      <c r="IE135" s="23"/>
      <c r="IF135" s="23"/>
      <c r="IG135" s="23"/>
      <c r="IH135" s="23"/>
      <c r="II135" s="23"/>
      <c r="IJ135" s="23"/>
      <c r="IK135" s="23"/>
      <c r="IL135" s="23"/>
      <c r="IM135" s="23"/>
      <c r="IN135" s="23"/>
      <c r="IO135" s="23"/>
      <c r="IP135" s="23"/>
      <c r="IQ135" s="23"/>
      <c r="IR135" s="23"/>
      <c r="IS135" s="23"/>
      <c r="IT135" s="23"/>
      <c r="IU135" s="23"/>
      <c r="IV135" s="23"/>
      <c r="IW135" s="23"/>
      <c r="IX135" s="23"/>
    </row>
    <row r="136" spans="1:258" s="24" customFormat="1" ht="13.8" hidden="1">
      <c r="A136" s="24">
        <v>37</v>
      </c>
      <c r="B136" s="26">
        <f t="shared" ca="1" si="96"/>
        <v>46789</v>
      </c>
      <c r="C136" s="25">
        <f t="shared" ref="C136:C147" si="103">X41</f>
        <v>9557.999940262509</v>
      </c>
      <c r="D136" s="25">
        <f t="shared" ref="D136:D147" si="104">Y41</f>
        <v>0</v>
      </c>
      <c r="E136" s="25"/>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c r="FG136" s="23"/>
      <c r="FH136" s="23"/>
      <c r="FI136" s="23"/>
      <c r="FJ136" s="23"/>
      <c r="FK136" s="23"/>
      <c r="FL136" s="23"/>
      <c r="FM136" s="23"/>
      <c r="FN136" s="23"/>
      <c r="FO136" s="23"/>
      <c r="FP136" s="23"/>
      <c r="FQ136" s="23"/>
      <c r="FR136" s="23"/>
      <c r="FS136" s="23"/>
      <c r="FT136" s="23"/>
      <c r="FU136" s="23"/>
      <c r="FV136" s="23"/>
      <c r="FW136" s="23"/>
      <c r="FX136" s="23"/>
      <c r="FY136" s="23"/>
      <c r="FZ136" s="23"/>
      <c r="GA136" s="23"/>
      <c r="GB136" s="23"/>
      <c r="GC136" s="23"/>
      <c r="GD136" s="23"/>
      <c r="GE136" s="23"/>
      <c r="GF136" s="23"/>
      <c r="GG136" s="23"/>
      <c r="GH136" s="23"/>
      <c r="GI136" s="23"/>
      <c r="GJ136" s="23"/>
      <c r="GK136" s="23"/>
      <c r="GL136" s="23"/>
      <c r="GM136" s="23"/>
      <c r="GN136" s="23"/>
      <c r="GO136" s="23"/>
      <c r="GP136" s="23"/>
      <c r="GQ136" s="23"/>
      <c r="GR136" s="23"/>
      <c r="GS136" s="23"/>
      <c r="GT136" s="23"/>
      <c r="GU136" s="23"/>
      <c r="GV136" s="23"/>
      <c r="GW136" s="23"/>
      <c r="GX136" s="23"/>
      <c r="GY136" s="23"/>
      <c r="GZ136" s="23"/>
      <c r="HA136" s="23"/>
      <c r="HB136" s="23"/>
      <c r="HC136" s="23"/>
      <c r="HD136" s="23"/>
      <c r="HE136" s="23"/>
      <c r="HF136" s="23"/>
      <c r="HG136" s="23"/>
      <c r="HH136" s="23"/>
      <c r="HI136" s="23"/>
      <c r="HJ136" s="23"/>
      <c r="HK136" s="23"/>
      <c r="HL136" s="23"/>
      <c r="HM136" s="23"/>
      <c r="HN136" s="23"/>
      <c r="HO136" s="23"/>
      <c r="HP136" s="23"/>
      <c r="HQ136" s="23"/>
      <c r="HR136" s="23"/>
      <c r="HS136" s="23"/>
      <c r="HT136" s="23"/>
      <c r="HU136" s="23"/>
      <c r="HV136" s="23"/>
      <c r="HW136" s="23"/>
      <c r="HX136" s="23"/>
      <c r="HY136" s="23"/>
      <c r="HZ136" s="23"/>
      <c r="IA136" s="23"/>
      <c r="IB136" s="23"/>
      <c r="IC136" s="23"/>
      <c r="ID136" s="23"/>
      <c r="IE136" s="23"/>
      <c r="IF136" s="23"/>
      <c r="IG136" s="23"/>
      <c r="IH136" s="23"/>
      <c r="II136" s="23"/>
      <c r="IJ136" s="23"/>
      <c r="IK136" s="23"/>
      <c r="IL136" s="23"/>
      <c r="IM136" s="23"/>
      <c r="IN136" s="23"/>
      <c r="IO136" s="23"/>
      <c r="IP136" s="23"/>
      <c r="IQ136" s="23"/>
      <c r="IR136" s="23"/>
      <c r="IS136" s="23"/>
      <c r="IT136" s="23"/>
      <c r="IU136" s="23"/>
      <c r="IV136" s="23"/>
      <c r="IW136" s="23"/>
      <c r="IX136" s="23"/>
    </row>
    <row r="137" spans="1:258" s="24" customFormat="1" ht="13.8" hidden="1">
      <c r="A137" s="24">
        <v>38</v>
      </c>
      <c r="B137" s="26">
        <f t="shared" ca="1" si="96"/>
        <v>46818</v>
      </c>
      <c r="C137" s="25">
        <f t="shared" si="103"/>
        <v>9491.8332740093829</v>
      </c>
      <c r="D137" s="25">
        <f t="shared" si="104"/>
        <v>0</v>
      </c>
      <c r="E137" s="25"/>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c r="FG137" s="23"/>
      <c r="FH137" s="23"/>
      <c r="FI137" s="23"/>
      <c r="FJ137" s="23"/>
      <c r="FK137" s="23"/>
      <c r="FL137" s="23"/>
      <c r="FM137" s="23"/>
      <c r="FN137" s="23"/>
      <c r="FO137" s="23"/>
      <c r="FP137" s="23"/>
      <c r="FQ137" s="23"/>
      <c r="FR137" s="23"/>
      <c r="FS137" s="23"/>
      <c r="FT137" s="23"/>
      <c r="FU137" s="23"/>
      <c r="FV137" s="23"/>
      <c r="FW137" s="23"/>
      <c r="FX137" s="23"/>
      <c r="FY137" s="23"/>
      <c r="FZ137" s="23"/>
      <c r="GA137" s="23"/>
      <c r="GB137" s="23"/>
      <c r="GC137" s="23"/>
      <c r="GD137" s="23"/>
      <c r="GE137" s="23"/>
      <c r="GF137" s="23"/>
      <c r="GG137" s="23"/>
      <c r="GH137" s="23"/>
      <c r="GI137" s="23"/>
      <c r="GJ137" s="23"/>
      <c r="GK137" s="23"/>
      <c r="GL137" s="23"/>
      <c r="GM137" s="23"/>
      <c r="GN137" s="23"/>
      <c r="GO137" s="23"/>
      <c r="GP137" s="23"/>
      <c r="GQ137" s="23"/>
      <c r="GR137" s="23"/>
      <c r="GS137" s="23"/>
      <c r="GT137" s="23"/>
      <c r="GU137" s="23"/>
      <c r="GV137" s="23"/>
      <c r="GW137" s="23"/>
      <c r="GX137" s="23"/>
      <c r="GY137" s="23"/>
      <c r="GZ137" s="23"/>
      <c r="HA137" s="23"/>
      <c r="HB137" s="23"/>
      <c r="HC137" s="23"/>
      <c r="HD137" s="23"/>
      <c r="HE137" s="23"/>
      <c r="HF137" s="23"/>
      <c r="HG137" s="23"/>
      <c r="HH137" s="23"/>
      <c r="HI137" s="23"/>
      <c r="HJ137" s="23"/>
      <c r="HK137" s="23"/>
      <c r="HL137" s="23"/>
      <c r="HM137" s="23"/>
      <c r="HN137" s="23"/>
      <c r="HO137" s="23"/>
      <c r="HP137" s="23"/>
      <c r="HQ137" s="23"/>
      <c r="HR137" s="23"/>
      <c r="HS137" s="23"/>
      <c r="HT137" s="23"/>
      <c r="HU137" s="23"/>
      <c r="HV137" s="23"/>
      <c r="HW137" s="23"/>
      <c r="HX137" s="23"/>
      <c r="HY137" s="23"/>
      <c r="HZ137" s="23"/>
      <c r="IA137" s="23"/>
      <c r="IB137" s="23"/>
      <c r="IC137" s="23"/>
      <c r="ID137" s="23"/>
      <c r="IE137" s="23"/>
      <c r="IF137" s="23"/>
      <c r="IG137" s="23"/>
      <c r="IH137" s="23"/>
      <c r="II137" s="23"/>
      <c r="IJ137" s="23"/>
      <c r="IK137" s="23"/>
      <c r="IL137" s="23"/>
      <c r="IM137" s="23"/>
      <c r="IN137" s="23"/>
      <c r="IO137" s="23"/>
      <c r="IP137" s="23"/>
      <c r="IQ137" s="23"/>
      <c r="IR137" s="23"/>
      <c r="IS137" s="23"/>
      <c r="IT137" s="23"/>
      <c r="IU137" s="23"/>
      <c r="IV137" s="23"/>
      <c r="IW137" s="23"/>
      <c r="IX137" s="23"/>
    </row>
    <row r="138" spans="1:258" s="24" customFormat="1" ht="13.8" hidden="1">
      <c r="A138" s="24">
        <v>39</v>
      </c>
      <c r="B138" s="26">
        <f t="shared" ca="1" si="96"/>
        <v>46849</v>
      </c>
      <c r="C138" s="25">
        <f t="shared" si="103"/>
        <v>9425.6666077562586</v>
      </c>
      <c r="D138" s="25">
        <f t="shared" si="104"/>
        <v>0</v>
      </c>
      <c r="E138" s="25"/>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c r="FG138" s="23"/>
      <c r="FH138" s="23"/>
      <c r="FI138" s="23"/>
      <c r="FJ138" s="23"/>
      <c r="FK138" s="23"/>
      <c r="FL138" s="23"/>
      <c r="FM138" s="23"/>
      <c r="FN138" s="23"/>
      <c r="FO138" s="23"/>
      <c r="FP138" s="23"/>
      <c r="FQ138" s="23"/>
      <c r="FR138" s="23"/>
      <c r="FS138" s="23"/>
      <c r="FT138" s="23"/>
      <c r="FU138" s="23"/>
      <c r="FV138" s="23"/>
      <c r="FW138" s="23"/>
      <c r="FX138" s="23"/>
      <c r="FY138" s="23"/>
      <c r="FZ138" s="23"/>
      <c r="GA138" s="23"/>
      <c r="GB138" s="23"/>
      <c r="GC138" s="23"/>
      <c r="GD138" s="23"/>
      <c r="GE138" s="23"/>
      <c r="GF138" s="23"/>
      <c r="GG138" s="23"/>
      <c r="GH138" s="23"/>
      <c r="GI138" s="23"/>
      <c r="GJ138" s="23"/>
      <c r="GK138" s="23"/>
      <c r="GL138" s="23"/>
      <c r="GM138" s="23"/>
      <c r="GN138" s="23"/>
      <c r="GO138" s="23"/>
      <c r="GP138" s="23"/>
      <c r="GQ138" s="23"/>
      <c r="GR138" s="23"/>
      <c r="GS138" s="23"/>
      <c r="GT138" s="23"/>
      <c r="GU138" s="23"/>
      <c r="GV138" s="23"/>
      <c r="GW138" s="23"/>
      <c r="GX138" s="23"/>
      <c r="GY138" s="23"/>
      <c r="GZ138" s="23"/>
      <c r="HA138" s="23"/>
      <c r="HB138" s="23"/>
      <c r="HC138" s="23"/>
      <c r="HD138" s="23"/>
      <c r="HE138" s="23"/>
      <c r="HF138" s="23"/>
      <c r="HG138" s="23"/>
      <c r="HH138" s="23"/>
      <c r="HI138" s="23"/>
      <c r="HJ138" s="23"/>
      <c r="HK138" s="23"/>
      <c r="HL138" s="23"/>
      <c r="HM138" s="23"/>
      <c r="HN138" s="23"/>
      <c r="HO138" s="23"/>
      <c r="HP138" s="23"/>
      <c r="HQ138" s="23"/>
      <c r="HR138" s="23"/>
      <c r="HS138" s="23"/>
      <c r="HT138" s="23"/>
      <c r="HU138" s="23"/>
      <c r="HV138" s="23"/>
      <c r="HW138" s="23"/>
      <c r="HX138" s="23"/>
      <c r="HY138" s="23"/>
      <c r="HZ138" s="23"/>
      <c r="IA138" s="23"/>
      <c r="IB138" s="23"/>
      <c r="IC138" s="23"/>
      <c r="ID138" s="23"/>
      <c r="IE138" s="23"/>
      <c r="IF138" s="23"/>
      <c r="IG138" s="23"/>
      <c r="IH138" s="23"/>
      <c r="II138" s="23"/>
      <c r="IJ138" s="23"/>
      <c r="IK138" s="23"/>
      <c r="IL138" s="23"/>
      <c r="IM138" s="23"/>
      <c r="IN138" s="23"/>
      <c r="IO138" s="23"/>
      <c r="IP138" s="23"/>
      <c r="IQ138" s="23"/>
      <c r="IR138" s="23"/>
      <c r="IS138" s="23"/>
      <c r="IT138" s="23"/>
      <c r="IU138" s="23"/>
      <c r="IV138" s="23"/>
      <c r="IW138" s="23"/>
      <c r="IX138" s="23"/>
    </row>
    <row r="139" spans="1:258" s="24" customFormat="1" ht="13.8" hidden="1">
      <c r="A139" s="24">
        <v>40</v>
      </c>
      <c r="B139" s="26">
        <f t="shared" ca="1" si="96"/>
        <v>46879</v>
      </c>
      <c r="C139" s="25">
        <f t="shared" si="103"/>
        <v>9359.4999415031343</v>
      </c>
      <c r="D139" s="25">
        <f t="shared" si="104"/>
        <v>0</v>
      </c>
      <c r="E139" s="25"/>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c r="FG139" s="23"/>
      <c r="FH139" s="23"/>
      <c r="FI139" s="23"/>
      <c r="FJ139" s="23"/>
      <c r="FK139" s="23"/>
      <c r="FL139" s="23"/>
      <c r="FM139" s="23"/>
      <c r="FN139" s="23"/>
      <c r="FO139" s="23"/>
      <c r="FP139" s="23"/>
      <c r="FQ139" s="23"/>
      <c r="FR139" s="23"/>
      <c r="FS139" s="23"/>
      <c r="FT139" s="23"/>
      <c r="FU139" s="23"/>
      <c r="FV139" s="23"/>
      <c r="FW139" s="23"/>
      <c r="FX139" s="23"/>
      <c r="FY139" s="23"/>
      <c r="FZ139" s="23"/>
      <c r="GA139" s="23"/>
      <c r="GB139" s="23"/>
      <c r="GC139" s="23"/>
      <c r="GD139" s="23"/>
      <c r="GE139" s="23"/>
      <c r="GF139" s="23"/>
      <c r="GG139" s="23"/>
      <c r="GH139" s="23"/>
      <c r="GI139" s="23"/>
      <c r="GJ139" s="23"/>
      <c r="GK139" s="23"/>
      <c r="GL139" s="23"/>
      <c r="GM139" s="23"/>
      <c r="GN139" s="23"/>
      <c r="GO139" s="23"/>
      <c r="GP139" s="23"/>
      <c r="GQ139" s="23"/>
      <c r="GR139" s="23"/>
      <c r="GS139" s="23"/>
      <c r="GT139" s="23"/>
      <c r="GU139" s="23"/>
      <c r="GV139" s="23"/>
      <c r="GW139" s="23"/>
      <c r="GX139" s="23"/>
      <c r="GY139" s="23"/>
      <c r="GZ139" s="23"/>
      <c r="HA139" s="23"/>
      <c r="HB139" s="23"/>
      <c r="HC139" s="23"/>
      <c r="HD139" s="23"/>
      <c r="HE139" s="23"/>
      <c r="HF139" s="23"/>
      <c r="HG139" s="23"/>
      <c r="HH139" s="23"/>
      <c r="HI139" s="23"/>
      <c r="HJ139" s="23"/>
      <c r="HK139" s="23"/>
      <c r="HL139" s="23"/>
      <c r="HM139" s="23"/>
      <c r="HN139" s="23"/>
      <c r="HO139" s="23"/>
      <c r="HP139" s="23"/>
      <c r="HQ139" s="23"/>
      <c r="HR139" s="23"/>
      <c r="HS139" s="23"/>
      <c r="HT139" s="23"/>
      <c r="HU139" s="23"/>
      <c r="HV139" s="23"/>
      <c r="HW139" s="23"/>
      <c r="HX139" s="23"/>
      <c r="HY139" s="23"/>
      <c r="HZ139" s="23"/>
      <c r="IA139" s="23"/>
      <c r="IB139" s="23"/>
      <c r="IC139" s="23"/>
      <c r="ID139" s="23"/>
      <c r="IE139" s="23"/>
      <c r="IF139" s="23"/>
      <c r="IG139" s="23"/>
      <c r="IH139" s="23"/>
      <c r="II139" s="23"/>
      <c r="IJ139" s="23"/>
      <c r="IK139" s="23"/>
      <c r="IL139" s="23"/>
      <c r="IM139" s="23"/>
      <c r="IN139" s="23"/>
      <c r="IO139" s="23"/>
      <c r="IP139" s="23"/>
      <c r="IQ139" s="23"/>
      <c r="IR139" s="23"/>
      <c r="IS139" s="23"/>
      <c r="IT139" s="23"/>
      <c r="IU139" s="23"/>
      <c r="IV139" s="23"/>
      <c r="IW139" s="23"/>
      <c r="IX139" s="23"/>
    </row>
    <row r="140" spans="1:258" s="24" customFormat="1" ht="13.8" hidden="1">
      <c r="A140" s="24">
        <v>41</v>
      </c>
      <c r="B140" s="26">
        <f t="shared" ca="1" si="96"/>
        <v>46910</v>
      </c>
      <c r="C140" s="25">
        <f t="shared" si="103"/>
        <v>9293.33327525001</v>
      </c>
      <c r="D140" s="25">
        <f t="shared" si="104"/>
        <v>0</v>
      </c>
      <c r="E140" s="25"/>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c r="FE140" s="23"/>
      <c r="FF140" s="23"/>
      <c r="FG140" s="23"/>
      <c r="FH140" s="23"/>
      <c r="FI140" s="23"/>
      <c r="FJ140" s="23"/>
      <c r="FK140" s="23"/>
      <c r="FL140" s="23"/>
      <c r="FM140" s="23"/>
      <c r="FN140" s="23"/>
      <c r="FO140" s="23"/>
      <c r="FP140" s="23"/>
      <c r="FQ140" s="23"/>
      <c r="FR140" s="23"/>
      <c r="FS140" s="23"/>
      <c r="FT140" s="23"/>
      <c r="FU140" s="23"/>
      <c r="FV140" s="23"/>
      <c r="FW140" s="23"/>
      <c r="FX140" s="23"/>
      <c r="FY140" s="23"/>
      <c r="FZ140" s="23"/>
      <c r="GA140" s="23"/>
      <c r="GB140" s="23"/>
      <c r="GC140" s="23"/>
      <c r="GD140" s="23"/>
      <c r="GE140" s="23"/>
      <c r="GF140" s="23"/>
      <c r="GG140" s="23"/>
      <c r="GH140" s="23"/>
      <c r="GI140" s="23"/>
      <c r="GJ140" s="23"/>
      <c r="GK140" s="23"/>
      <c r="GL140" s="23"/>
      <c r="GM140" s="23"/>
      <c r="GN140" s="23"/>
      <c r="GO140" s="23"/>
      <c r="GP140" s="23"/>
      <c r="GQ140" s="23"/>
      <c r="GR140" s="23"/>
      <c r="GS140" s="23"/>
      <c r="GT140" s="23"/>
      <c r="GU140" s="23"/>
      <c r="GV140" s="23"/>
      <c r="GW140" s="23"/>
      <c r="GX140" s="23"/>
      <c r="GY140" s="23"/>
      <c r="GZ140" s="23"/>
      <c r="HA140" s="23"/>
      <c r="HB140" s="23"/>
      <c r="HC140" s="23"/>
      <c r="HD140" s="23"/>
      <c r="HE140" s="23"/>
      <c r="HF140" s="23"/>
      <c r="HG140" s="23"/>
      <c r="HH140" s="23"/>
      <c r="HI140" s="23"/>
      <c r="HJ140" s="23"/>
      <c r="HK140" s="23"/>
      <c r="HL140" s="23"/>
      <c r="HM140" s="23"/>
      <c r="HN140" s="23"/>
      <c r="HO140" s="23"/>
      <c r="HP140" s="23"/>
      <c r="HQ140" s="23"/>
      <c r="HR140" s="23"/>
      <c r="HS140" s="23"/>
      <c r="HT140" s="23"/>
      <c r="HU140" s="23"/>
      <c r="HV140" s="23"/>
      <c r="HW140" s="23"/>
      <c r="HX140" s="23"/>
      <c r="HY140" s="23"/>
      <c r="HZ140" s="23"/>
      <c r="IA140" s="23"/>
      <c r="IB140" s="23"/>
      <c r="IC140" s="23"/>
      <c r="ID140" s="23"/>
      <c r="IE140" s="23"/>
      <c r="IF140" s="23"/>
      <c r="IG140" s="23"/>
      <c r="IH140" s="23"/>
      <c r="II140" s="23"/>
      <c r="IJ140" s="23"/>
      <c r="IK140" s="23"/>
      <c r="IL140" s="23"/>
      <c r="IM140" s="23"/>
      <c r="IN140" s="23"/>
      <c r="IO140" s="23"/>
      <c r="IP140" s="23"/>
      <c r="IQ140" s="23"/>
      <c r="IR140" s="23"/>
      <c r="IS140" s="23"/>
      <c r="IT140" s="23"/>
      <c r="IU140" s="23"/>
      <c r="IV140" s="23"/>
      <c r="IW140" s="23"/>
      <c r="IX140" s="23"/>
    </row>
    <row r="141" spans="1:258" s="24" customFormat="1" ht="13.8" hidden="1">
      <c r="A141" s="24">
        <v>42</v>
      </c>
      <c r="B141" s="26">
        <f t="shared" ca="1" si="96"/>
        <v>46940</v>
      </c>
      <c r="C141" s="25">
        <f t="shared" si="103"/>
        <v>9227.1666089968858</v>
      </c>
      <c r="D141" s="25">
        <f t="shared" si="104"/>
        <v>0</v>
      </c>
      <c r="E141" s="25"/>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c r="CN141" s="23"/>
      <c r="CO141" s="23"/>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c r="FE141" s="23"/>
      <c r="FF141" s="23"/>
      <c r="FG141" s="23"/>
      <c r="FH141" s="23"/>
      <c r="FI141" s="23"/>
      <c r="FJ141" s="23"/>
      <c r="FK141" s="23"/>
      <c r="FL141" s="23"/>
      <c r="FM141" s="23"/>
      <c r="FN141" s="23"/>
      <c r="FO141" s="23"/>
      <c r="FP141" s="23"/>
      <c r="FQ141" s="23"/>
      <c r="FR141" s="23"/>
      <c r="FS141" s="23"/>
      <c r="FT141" s="23"/>
      <c r="FU141" s="23"/>
      <c r="FV141" s="23"/>
      <c r="FW141" s="23"/>
      <c r="FX141" s="23"/>
      <c r="FY141" s="23"/>
      <c r="FZ141" s="23"/>
      <c r="GA141" s="23"/>
      <c r="GB141" s="23"/>
      <c r="GC141" s="23"/>
      <c r="GD141" s="23"/>
      <c r="GE141" s="23"/>
      <c r="GF141" s="23"/>
      <c r="GG141" s="23"/>
      <c r="GH141" s="23"/>
      <c r="GI141" s="23"/>
      <c r="GJ141" s="23"/>
      <c r="GK141" s="23"/>
      <c r="GL141" s="23"/>
      <c r="GM141" s="23"/>
      <c r="GN141" s="23"/>
      <c r="GO141" s="23"/>
      <c r="GP141" s="23"/>
      <c r="GQ141" s="23"/>
      <c r="GR141" s="23"/>
      <c r="GS141" s="23"/>
      <c r="GT141" s="23"/>
      <c r="GU141" s="23"/>
      <c r="GV141" s="23"/>
      <c r="GW141" s="23"/>
      <c r="GX141" s="23"/>
      <c r="GY141" s="23"/>
      <c r="GZ141" s="23"/>
      <c r="HA141" s="23"/>
      <c r="HB141" s="23"/>
      <c r="HC141" s="23"/>
      <c r="HD141" s="23"/>
      <c r="HE141" s="23"/>
      <c r="HF141" s="23"/>
      <c r="HG141" s="23"/>
      <c r="HH141" s="23"/>
      <c r="HI141" s="23"/>
      <c r="HJ141" s="23"/>
      <c r="HK141" s="23"/>
      <c r="HL141" s="23"/>
      <c r="HM141" s="23"/>
      <c r="HN141" s="23"/>
      <c r="HO141" s="23"/>
      <c r="HP141" s="23"/>
      <c r="HQ141" s="23"/>
      <c r="HR141" s="23"/>
      <c r="HS141" s="23"/>
      <c r="HT141" s="23"/>
      <c r="HU141" s="23"/>
      <c r="HV141" s="23"/>
      <c r="HW141" s="23"/>
      <c r="HX141" s="23"/>
      <c r="HY141" s="23"/>
      <c r="HZ141" s="23"/>
      <c r="IA141" s="23"/>
      <c r="IB141" s="23"/>
      <c r="IC141" s="23"/>
      <c r="ID141" s="23"/>
      <c r="IE141" s="23"/>
      <c r="IF141" s="23"/>
      <c r="IG141" s="23"/>
      <c r="IH141" s="23"/>
      <c r="II141" s="23"/>
      <c r="IJ141" s="23"/>
      <c r="IK141" s="23"/>
      <c r="IL141" s="23"/>
      <c r="IM141" s="23"/>
      <c r="IN141" s="23"/>
      <c r="IO141" s="23"/>
      <c r="IP141" s="23"/>
      <c r="IQ141" s="23"/>
      <c r="IR141" s="23"/>
      <c r="IS141" s="23"/>
      <c r="IT141" s="23"/>
      <c r="IU141" s="23"/>
      <c r="IV141" s="23"/>
      <c r="IW141" s="23"/>
      <c r="IX141" s="23"/>
    </row>
    <row r="142" spans="1:258" s="24" customFormat="1" ht="13.8" hidden="1">
      <c r="A142" s="24">
        <v>43</v>
      </c>
      <c r="B142" s="26">
        <f t="shared" ca="1" si="96"/>
        <v>46971</v>
      </c>
      <c r="C142" s="25">
        <f t="shared" si="103"/>
        <v>9160.9999427437597</v>
      </c>
      <c r="D142" s="25">
        <f t="shared" si="104"/>
        <v>0</v>
      </c>
      <c r="E142" s="25"/>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c r="FE142" s="23"/>
      <c r="FF142" s="23"/>
      <c r="FG142" s="23"/>
      <c r="FH142" s="23"/>
      <c r="FI142" s="23"/>
      <c r="FJ142" s="23"/>
      <c r="FK142" s="23"/>
      <c r="FL142" s="23"/>
      <c r="FM142" s="23"/>
      <c r="FN142" s="23"/>
      <c r="FO142" s="23"/>
      <c r="FP142" s="23"/>
      <c r="FQ142" s="23"/>
      <c r="FR142" s="23"/>
      <c r="FS142" s="23"/>
      <c r="FT142" s="23"/>
      <c r="FU142" s="23"/>
      <c r="FV142" s="23"/>
      <c r="FW142" s="23"/>
      <c r="FX142" s="23"/>
      <c r="FY142" s="23"/>
      <c r="FZ142" s="23"/>
      <c r="GA142" s="23"/>
      <c r="GB142" s="23"/>
      <c r="GC142" s="23"/>
      <c r="GD142" s="23"/>
      <c r="GE142" s="23"/>
      <c r="GF142" s="23"/>
      <c r="GG142" s="23"/>
      <c r="GH142" s="23"/>
      <c r="GI142" s="23"/>
      <c r="GJ142" s="23"/>
      <c r="GK142" s="23"/>
      <c r="GL142" s="23"/>
      <c r="GM142" s="23"/>
      <c r="GN142" s="23"/>
      <c r="GO142" s="23"/>
      <c r="GP142" s="23"/>
      <c r="GQ142" s="23"/>
      <c r="GR142" s="23"/>
      <c r="GS142" s="23"/>
      <c r="GT142" s="23"/>
      <c r="GU142" s="23"/>
      <c r="GV142" s="23"/>
      <c r="GW142" s="23"/>
      <c r="GX142" s="23"/>
      <c r="GY142" s="23"/>
      <c r="GZ142" s="23"/>
      <c r="HA142" s="23"/>
      <c r="HB142" s="23"/>
      <c r="HC142" s="23"/>
      <c r="HD142" s="23"/>
      <c r="HE142" s="23"/>
      <c r="HF142" s="23"/>
      <c r="HG142" s="23"/>
      <c r="HH142" s="23"/>
      <c r="HI142" s="23"/>
      <c r="HJ142" s="23"/>
      <c r="HK142" s="23"/>
      <c r="HL142" s="23"/>
      <c r="HM142" s="23"/>
      <c r="HN142" s="23"/>
      <c r="HO142" s="23"/>
      <c r="HP142" s="23"/>
      <c r="HQ142" s="23"/>
      <c r="HR142" s="23"/>
      <c r="HS142" s="23"/>
      <c r="HT142" s="23"/>
      <c r="HU142" s="23"/>
      <c r="HV142" s="23"/>
      <c r="HW142" s="23"/>
      <c r="HX142" s="23"/>
      <c r="HY142" s="23"/>
      <c r="HZ142" s="23"/>
      <c r="IA142" s="23"/>
      <c r="IB142" s="23"/>
      <c r="IC142" s="23"/>
      <c r="ID142" s="23"/>
      <c r="IE142" s="23"/>
      <c r="IF142" s="23"/>
      <c r="IG142" s="23"/>
      <c r="IH142" s="23"/>
      <c r="II142" s="23"/>
      <c r="IJ142" s="23"/>
      <c r="IK142" s="23"/>
      <c r="IL142" s="23"/>
      <c r="IM142" s="23"/>
      <c r="IN142" s="23"/>
      <c r="IO142" s="23"/>
      <c r="IP142" s="23"/>
      <c r="IQ142" s="23"/>
      <c r="IR142" s="23"/>
      <c r="IS142" s="23"/>
      <c r="IT142" s="23"/>
      <c r="IU142" s="23"/>
      <c r="IV142" s="23"/>
      <c r="IW142" s="23"/>
      <c r="IX142" s="23"/>
    </row>
    <row r="143" spans="1:258" s="24" customFormat="1" ht="13.8" hidden="1">
      <c r="A143" s="24">
        <v>44</v>
      </c>
      <c r="B143" s="26">
        <f t="shared" ca="1" si="96"/>
        <v>47002</v>
      </c>
      <c r="C143" s="25">
        <f t="shared" si="103"/>
        <v>9094.8332764906354</v>
      </c>
      <c r="D143" s="25">
        <f t="shared" si="104"/>
        <v>0</v>
      </c>
      <c r="E143" s="25"/>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c r="FE143" s="23"/>
      <c r="FF143" s="23"/>
      <c r="FG143" s="23"/>
      <c r="FH143" s="23"/>
      <c r="FI143" s="23"/>
      <c r="FJ143" s="23"/>
      <c r="FK143" s="23"/>
      <c r="FL143" s="23"/>
      <c r="FM143" s="23"/>
      <c r="FN143" s="23"/>
      <c r="FO143" s="23"/>
      <c r="FP143" s="23"/>
      <c r="FQ143" s="23"/>
      <c r="FR143" s="23"/>
      <c r="FS143" s="23"/>
      <c r="FT143" s="23"/>
      <c r="FU143" s="23"/>
      <c r="FV143" s="23"/>
      <c r="FW143" s="23"/>
      <c r="FX143" s="23"/>
      <c r="FY143" s="23"/>
      <c r="FZ143" s="23"/>
      <c r="GA143" s="23"/>
      <c r="GB143" s="23"/>
      <c r="GC143" s="23"/>
      <c r="GD143" s="23"/>
      <c r="GE143" s="23"/>
      <c r="GF143" s="23"/>
      <c r="GG143" s="23"/>
      <c r="GH143" s="23"/>
      <c r="GI143" s="23"/>
      <c r="GJ143" s="23"/>
      <c r="GK143" s="23"/>
      <c r="GL143" s="23"/>
      <c r="GM143" s="23"/>
      <c r="GN143" s="23"/>
      <c r="GO143" s="23"/>
      <c r="GP143" s="23"/>
      <c r="GQ143" s="23"/>
      <c r="GR143" s="23"/>
      <c r="GS143" s="23"/>
      <c r="GT143" s="23"/>
      <c r="GU143" s="23"/>
      <c r="GV143" s="23"/>
      <c r="GW143" s="23"/>
      <c r="GX143" s="23"/>
      <c r="GY143" s="23"/>
      <c r="GZ143" s="23"/>
      <c r="HA143" s="23"/>
      <c r="HB143" s="23"/>
      <c r="HC143" s="23"/>
      <c r="HD143" s="23"/>
      <c r="HE143" s="23"/>
      <c r="HF143" s="23"/>
      <c r="HG143" s="23"/>
      <c r="HH143" s="23"/>
      <c r="HI143" s="23"/>
      <c r="HJ143" s="23"/>
      <c r="HK143" s="23"/>
      <c r="HL143" s="23"/>
      <c r="HM143" s="23"/>
      <c r="HN143" s="23"/>
      <c r="HO143" s="23"/>
      <c r="HP143" s="23"/>
      <c r="HQ143" s="23"/>
      <c r="HR143" s="23"/>
      <c r="HS143" s="23"/>
      <c r="HT143" s="23"/>
      <c r="HU143" s="23"/>
      <c r="HV143" s="23"/>
      <c r="HW143" s="23"/>
      <c r="HX143" s="23"/>
      <c r="HY143" s="23"/>
      <c r="HZ143" s="23"/>
      <c r="IA143" s="23"/>
      <c r="IB143" s="23"/>
      <c r="IC143" s="23"/>
      <c r="ID143" s="23"/>
      <c r="IE143" s="23"/>
      <c r="IF143" s="23"/>
      <c r="IG143" s="23"/>
      <c r="IH143" s="23"/>
      <c r="II143" s="23"/>
      <c r="IJ143" s="23"/>
      <c r="IK143" s="23"/>
      <c r="IL143" s="23"/>
      <c r="IM143" s="23"/>
      <c r="IN143" s="23"/>
      <c r="IO143" s="23"/>
      <c r="IP143" s="23"/>
      <c r="IQ143" s="23"/>
      <c r="IR143" s="23"/>
      <c r="IS143" s="23"/>
      <c r="IT143" s="23"/>
      <c r="IU143" s="23"/>
      <c r="IV143" s="23"/>
      <c r="IW143" s="23"/>
      <c r="IX143" s="23"/>
    </row>
    <row r="144" spans="1:258" s="24" customFormat="1" ht="13.8" hidden="1">
      <c r="A144" s="24">
        <v>45</v>
      </c>
      <c r="B144" s="26">
        <f t="shared" ca="1" si="96"/>
        <v>47032</v>
      </c>
      <c r="C144" s="25">
        <f t="shared" si="103"/>
        <v>9028.6666102375093</v>
      </c>
      <c r="D144" s="25">
        <f t="shared" si="104"/>
        <v>0</v>
      </c>
      <c r="E144" s="25"/>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c r="FE144" s="23"/>
      <c r="FF144" s="23"/>
      <c r="FG144" s="23"/>
      <c r="FH144" s="23"/>
      <c r="FI144" s="23"/>
      <c r="FJ144" s="23"/>
      <c r="FK144" s="23"/>
      <c r="FL144" s="23"/>
      <c r="FM144" s="23"/>
      <c r="FN144" s="23"/>
      <c r="FO144" s="23"/>
      <c r="FP144" s="23"/>
      <c r="FQ144" s="23"/>
      <c r="FR144" s="23"/>
      <c r="FS144" s="23"/>
      <c r="FT144" s="23"/>
      <c r="FU144" s="23"/>
      <c r="FV144" s="23"/>
      <c r="FW144" s="23"/>
      <c r="FX144" s="23"/>
      <c r="FY144" s="23"/>
      <c r="FZ144" s="23"/>
      <c r="GA144" s="23"/>
      <c r="GB144" s="23"/>
      <c r="GC144" s="23"/>
      <c r="GD144" s="23"/>
      <c r="GE144" s="23"/>
      <c r="GF144" s="23"/>
      <c r="GG144" s="23"/>
      <c r="GH144" s="23"/>
      <c r="GI144" s="23"/>
      <c r="GJ144" s="23"/>
      <c r="GK144" s="23"/>
      <c r="GL144" s="23"/>
      <c r="GM144" s="23"/>
      <c r="GN144" s="23"/>
      <c r="GO144" s="23"/>
      <c r="GP144" s="23"/>
      <c r="GQ144" s="23"/>
      <c r="GR144" s="23"/>
      <c r="GS144" s="23"/>
      <c r="GT144" s="23"/>
      <c r="GU144" s="23"/>
      <c r="GV144" s="23"/>
      <c r="GW144" s="23"/>
      <c r="GX144" s="23"/>
      <c r="GY144" s="23"/>
      <c r="GZ144" s="23"/>
      <c r="HA144" s="23"/>
      <c r="HB144" s="23"/>
      <c r="HC144" s="23"/>
      <c r="HD144" s="23"/>
      <c r="HE144" s="23"/>
      <c r="HF144" s="23"/>
      <c r="HG144" s="23"/>
      <c r="HH144" s="23"/>
      <c r="HI144" s="23"/>
      <c r="HJ144" s="23"/>
      <c r="HK144" s="23"/>
      <c r="HL144" s="23"/>
      <c r="HM144" s="23"/>
      <c r="HN144" s="23"/>
      <c r="HO144" s="23"/>
      <c r="HP144" s="23"/>
      <c r="HQ144" s="23"/>
      <c r="HR144" s="23"/>
      <c r="HS144" s="23"/>
      <c r="HT144" s="23"/>
      <c r="HU144" s="23"/>
      <c r="HV144" s="23"/>
      <c r="HW144" s="23"/>
      <c r="HX144" s="23"/>
      <c r="HY144" s="23"/>
      <c r="HZ144" s="23"/>
      <c r="IA144" s="23"/>
      <c r="IB144" s="23"/>
      <c r="IC144" s="23"/>
      <c r="ID144" s="23"/>
      <c r="IE144" s="23"/>
      <c r="IF144" s="23"/>
      <c r="IG144" s="23"/>
      <c r="IH144" s="23"/>
      <c r="II144" s="23"/>
      <c r="IJ144" s="23"/>
      <c r="IK144" s="23"/>
      <c r="IL144" s="23"/>
      <c r="IM144" s="23"/>
      <c r="IN144" s="23"/>
      <c r="IO144" s="23"/>
      <c r="IP144" s="23"/>
      <c r="IQ144" s="23"/>
      <c r="IR144" s="23"/>
      <c r="IS144" s="23"/>
      <c r="IT144" s="23"/>
      <c r="IU144" s="23"/>
      <c r="IV144" s="23"/>
      <c r="IW144" s="23"/>
      <c r="IX144" s="23"/>
    </row>
    <row r="145" spans="1:258" s="24" customFormat="1" ht="13.8" hidden="1">
      <c r="A145" s="24">
        <v>46</v>
      </c>
      <c r="B145" s="26">
        <f t="shared" ca="1" si="96"/>
        <v>47063</v>
      </c>
      <c r="C145" s="25">
        <f t="shared" si="103"/>
        <v>8962.499943984385</v>
      </c>
      <c r="D145" s="25">
        <f t="shared" si="104"/>
        <v>0</v>
      </c>
      <c r="E145" s="25"/>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c r="FE145" s="23"/>
      <c r="FF145" s="23"/>
      <c r="FG145" s="23"/>
      <c r="FH145" s="23"/>
      <c r="FI145" s="23"/>
      <c r="FJ145" s="23"/>
      <c r="FK145" s="23"/>
      <c r="FL145" s="23"/>
      <c r="FM145" s="23"/>
      <c r="FN145" s="23"/>
      <c r="FO145" s="23"/>
      <c r="FP145" s="23"/>
      <c r="FQ145" s="23"/>
      <c r="FR145" s="23"/>
      <c r="FS145" s="23"/>
      <c r="FT145" s="23"/>
      <c r="FU145" s="23"/>
      <c r="FV145" s="23"/>
      <c r="FW145" s="23"/>
      <c r="FX145" s="23"/>
      <c r="FY145" s="23"/>
      <c r="FZ145" s="23"/>
      <c r="GA145" s="23"/>
      <c r="GB145" s="23"/>
      <c r="GC145" s="23"/>
      <c r="GD145" s="23"/>
      <c r="GE145" s="23"/>
      <c r="GF145" s="23"/>
      <c r="GG145" s="23"/>
      <c r="GH145" s="23"/>
      <c r="GI145" s="23"/>
      <c r="GJ145" s="23"/>
      <c r="GK145" s="23"/>
      <c r="GL145" s="23"/>
      <c r="GM145" s="23"/>
      <c r="GN145" s="23"/>
      <c r="GO145" s="23"/>
      <c r="GP145" s="23"/>
      <c r="GQ145" s="23"/>
      <c r="GR145" s="23"/>
      <c r="GS145" s="23"/>
      <c r="GT145" s="23"/>
      <c r="GU145" s="23"/>
      <c r="GV145" s="23"/>
      <c r="GW145" s="23"/>
      <c r="GX145" s="23"/>
      <c r="GY145" s="23"/>
      <c r="GZ145" s="23"/>
      <c r="HA145" s="23"/>
      <c r="HB145" s="23"/>
      <c r="HC145" s="23"/>
      <c r="HD145" s="23"/>
      <c r="HE145" s="23"/>
      <c r="HF145" s="23"/>
      <c r="HG145" s="23"/>
      <c r="HH145" s="23"/>
      <c r="HI145" s="23"/>
      <c r="HJ145" s="23"/>
      <c r="HK145" s="23"/>
      <c r="HL145" s="23"/>
      <c r="HM145" s="23"/>
      <c r="HN145" s="23"/>
      <c r="HO145" s="23"/>
      <c r="HP145" s="23"/>
      <c r="HQ145" s="23"/>
      <c r="HR145" s="23"/>
      <c r="HS145" s="23"/>
      <c r="HT145" s="23"/>
      <c r="HU145" s="23"/>
      <c r="HV145" s="23"/>
      <c r="HW145" s="23"/>
      <c r="HX145" s="23"/>
      <c r="HY145" s="23"/>
      <c r="HZ145" s="23"/>
      <c r="IA145" s="23"/>
      <c r="IB145" s="23"/>
      <c r="IC145" s="23"/>
      <c r="ID145" s="23"/>
      <c r="IE145" s="23"/>
      <c r="IF145" s="23"/>
      <c r="IG145" s="23"/>
      <c r="IH145" s="23"/>
      <c r="II145" s="23"/>
      <c r="IJ145" s="23"/>
      <c r="IK145" s="23"/>
      <c r="IL145" s="23"/>
      <c r="IM145" s="23"/>
      <c r="IN145" s="23"/>
      <c r="IO145" s="23"/>
      <c r="IP145" s="23"/>
      <c r="IQ145" s="23"/>
      <c r="IR145" s="23"/>
      <c r="IS145" s="23"/>
      <c r="IT145" s="23"/>
      <c r="IU145" s="23"/>
      <c r="IV145" s="23"/>
      <c r="IW145" s="23"/>
      <c r="IX145" s="23"/>
    </row>
    <row r="146" spans="1:258" s="24" customFormat="1" ht="13.8" hidden="1">
      <c r="A146" s="24">
        <v>47</v>
      </c>
      <c r="B146" s="26">
        <f t="shared" ca="1" si="96"/>
        <v>47093</v>
      </c>
      <c r="C146" s="25">
        <f t="shared" si="103"/>
        <v>8896.3332777312608</v>
      </c>
      <c r="D146" s="25">
        <f t="shared" si="104"/>
        <v>0</v>
      </c>
      <c r="E146" s="25"/>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c r="FG146" s="23"/>
      <c r="FH146" s="23"/>
      <c r="FI146" s="23"/>
      <c r="FJ146" s="23"/>
      <c r="FK146" s="23"/>
      <c r="FL146" s="23"/>
      <c r="FM146" s="23"/>
      <c r="FN146" s="23"/>
      <c r="FO146" s="23"/>
      <c r="FP146" s="23"/>
      <c r="FQ146" s="23"/>
      <c r="FR146" s="23"/>
      <c r="FS146" s="23"/>
      <c r="FT146" s="23"/>
      <c r="FU146" s="23"/>
      <c r="FV146" s="23"/>
      <c r="FW146" s="23"/>
      <c r="FX146" s="23"/>
      <c r="FY146" s="23"/>
      <c r="FZ146" s="23"/>
      <c r="GA146" s="23"/>
      <c r="GB146" s="23"/>
      <c r="GC146" s="23"/>
      <c r="GD146" s="23"/>
      <c r="GE146" s="23"/>
      <c r="GF146" s="23"/>
      <c r="GG146" s="23"/>
      <c r="GH146" s="23"/>
      <c r="GI146" s="23"/>
      <c r="GJ146" s="23"/>
      <c r="GK146" s="23"/>
      <c r="GL146" s="23"/>
      <c r="GM146" s="23"/>
      <c r="GN146" s="23"/>
      <c r="GO146" s="23"/>
      <c r="GP146" s="23"/>
      <c r="GQ146" s="23"/>
      <c r="GR146" s="23"/>
      <c r="GS146" s="23"/>
      <c r="GT146" s="23"/>
      <c r="GU146" s="23"/>
      <c r="GV146" s="23"/>
      <c r="GW146" s="23"/>
      <c r="GX146" s="23"/>
      <c r="GY146" s="23"/>
      <c r="GZ146" s="23"/>
      <c r="HA146" s="23"/>
      <c r="HB146" s="23"/>
      <c r="HC146" s="23"/>
      <c r="HD146" s="23"/>
      <c r="HE146" s="23"/>
      <c r="HF146" s="23"/>
      <c r="HG146" s="23"/>
      <c r="HH146" s="23"/>
      <c r="HI146" s="23"/>
      <c r="HJ146" s="23"/>
      <c r="HK146" s="23"/>
      <c r="HL146" s="23"/>
      <c r="HM146" s="23"/>
      <c r="HN146" s="23"/>
      <c r="HO146" s="23"/>
      <c r="HP146" s="23"/>
      <c r="HQ146" s="23"/>
      <c r="HR146" s="23"/>
      <c r="HS146" s="23"/>
      <c r="HT146" s="23"/>
      <c r="HU146" s="23"/>
      <c r="HV146" s="23"/>
      <c r="HW146" s="23"/>
      <c r="HX146" s="23"/>
      <c r="HY146" s="23"/>
      <c r="HZ146" s="23"/>
      <c r="IA146" s="23"/>
      <c r="IB146" s="23"/>
      <c r="IC146" s="23"/>
      <c r="ID146" s="23"/>
      <c r="IE146" s="23"/>
      <c r="IF146" s="23"/>
      <c r="IG146" s="23"/>
      <c r="IH146" s="23"/>
      <c r="II146" s="23"/>
      <c r="IJ146" s="23"/>
      <c r="IK146" s="23"/>
      <c r="IL146" s="23"/>
      <c r="IM146" s="23"/>
      <c r="IN146" s="23"/>
      <c r="IO146" s="23"/>
      <c r="IP146" s="23"/>
      <c r="IQ146" s="23"/>
      <c r="IR146" s="23"/>
      <c r="IS146" s="23"/>
      <c r="IT146" s="23"/>
      <c r="IU146" s="23"/>
      <c r="IV146" s="23"/>
      <c r="IW146" s="23"/>
      <c r="IX146" s="23"/>
    </row>
    <row r="147" spans="1:258" s="24" customFormat="1" ht="13.8" hidden="1">
      <c r="A147" s="24">
        <v>48</v>
      </c>
      <c r="B147" s="26">
        <f t="shared" ca="1" si="96"/>
        <v>47124</v>
      </c>
      <c r="C147" s="25">
        <f t="shared" si="103"/>
        <v>8830.1666114781365</v>
      </c>
      <c r="D147" s="25">
        <f t="shared" si="104"/>
        <v>0</v>
      </c>
      <c r="E147" s="25"/>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c r="FE147" s="23"/>
      <c r="FF147" s="23"/>
      <c r="FG147" s="23"/>
      <c r="FH147" s="23"/>
      <c r="FI147" s="23"/>
      <c r="FJ147" s="23"/>
      <c r="FK147" s="23"/>
      <c r="FL147" s="23"/>
      <c r="FM147" s="23"/>
      <c r="FN147" s="23"/>
      <c r="FO147" s="23"/>
      <c r="FP147" s="23"/>
      <c r="FQ147" s="23"/>
      <c r="FR147" s="23"/>
      <c r="FS147" s="23"/>
      <c r="FT147" s="23"/>
      <c r="FU147" s="23"/>
      <c r="FV147" s="23"/>
      <c r="FW147" s="23"/>
      <c r="FX147" s="23"/>
      <c r="FY147" s="23"/>
      <c r="FZ147" s="23"/>
      <c r="GA147" s="23"/>
      <c r="GB147" s="23"/>
      <c r="GC147" s="23"/>
      <c r="GD147" s="23"/>
      <c r="GE147" s="23"/>
      <c r="GF147" s="23"/>
      <c r="GG147" s="23"/>
      <c r="GH147" s="23"/>
      <c r="GI147" s="23"/>
      <c r="GJ147" s="23"/>
      <c r="GK147" s="23"/>
      <c r="GL147" s="23"/>
      <c r="GM147" s="23"/>
      <c r="GN147" s="23"/>
      <c r="GO147" s="23"/>
      <c r="GP147" s="23"/>
      <c r="GQ147" s="23"/>
      <c r="GR147" s="23"/>
      <c r="GS147" s="23"/>
      <c r="GT147" s="23"/>
      <c r="GU147" s="23"/>
      <c r="GV147" s="23"/>
      <c r="GW147" s="23"/>
      <c r="GX147" s="23"/>
      <c r="GY147" s="23"/>
      <c r="GZ147" s="23"/>
      <c r="HA147" s="23"/>
      <c r="HB147" s="23"/>
      <c r="HC147" s="23"/>
      <c r="HD147" s="23"/>
      <c r="HE147" s="23"/>
      <c r="HF147" s="23"/>
      <c r="HG147" s="23"/>
      <c r="HH147" s="23"/>
      <c r="HI147" s="23"/>
      <c r="HJ147" s="23"/>
      <c r="HK147" s="23"/>
      <c r="HL147" s="23"/>
      <c r="HM147" s="23"/>
      <c r="HN147" s="23"/>
      <c r="HO147" s="23"/>
      <c r="HP147" s="23"/>
      <c r="HQ147" s="23"/>
      <c r="HR147" s="23"/>
      <c r="HS147" s="23"/>
      <c r="HT147" s="23"/>
      <c r="HU147" s="23"/>
      <c r="HV147" s="23"/>
      <c r="HW147" s="23"/>
      <c r="HX147" s="23"/>
      <c r="HY147" s="23"/>
      <c r="HZ147" s="23"/>
      <c r="IA147" s="23"/>
      <c r="IB147" s="23"/>
      <c r="IC147" s="23"/>
      <c r="ID147" s="23"/>
      <c r="IE147" s="23"/>
      <c r="IF147" s="23"/>
      <c r="IG147" s="23"/>
      <c r="IH147" s="23"/>
      <c r="II147" s="23"/>
      <c r="IJ147" s="23"/>
      <c r="IK147" s="23"/>
      <c r="IL147" s="23"/>
      <c r="IM147" s="23"/>
      <c r="IN147" s="23"/>
      <c r="IO147" s="23"/>
      <c r="IP147" s="23"/>
      <c r="IQ147" s="23"/>
      <c r="IR147" s="23"/>
      <c r="IS147" s="23"/>
      <c r="IT147" s="23"/>
      <c r="IU147" s="23"/>
      <c r="IV147" s="23"/>
      <c r="IW147" s="23"/>
      <c r="IX147" s="23"/>
    </row>
    <row r="148" spans="1:258" s="24" customFormat="1" ht="13.8" hidden="1">
      <c r="A148" s="24">
        <v>49</v>
      </c>
      <c r="B148" s="26">
        <f t="shared" ca="1" si="96"/>
        <v>47155</v>
      </c>
      <c r="C148" s="25">
        <f t="shared" ref="C148:C159" si="105">AD41</f>
        <v>8763.9999452250122</v>
      </c>
      <c r="D148" s="25">
        <f t="shared" ref="D148:D159" si="106">AE41</f>
        <v>0</v>
      </c>
      <c r="E148" s="25"/>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c r="FE148" s="23"/>
      <c r="FF148" s="23"/>
      <c r="FG148" s="23"/>
      <c r="FH148" s="23"/>
      <c r="FI148" s="23"/>
      <c r="FJ148" s="23"/>
      <c r="FK148" s="23"/>
      <c r="FL148" s="23"/>
      <c r="FM148" s="23"/>
      <c r="FN148" s="23"/>
      <c r="FO148" s="23"/>
      <c r="FP148" s="23"/>
      <c r="FQ148" s="23"/>
      <c r="FR148" s="23"/>
      <c r="FS148" s="23"/>
      <c r="FT148" s="23"/>
      <c r="FU148" s="23"/>
      <c r="FV148" s="23"/>
      <c r="FW148" s="23"/>
      <c r="FX148" s="23"/>
      <c r="FY148" s="23"/>
      <c r="FZ148" s="23"/>
      <c r="GA148" s="23"/>
      <c r="GB148" s="23"/>
      <c r="GC148" s="23"/>
      <c r="GD148" s="23"/>
      <c r="GE148" s="23"/>
      <c r="GF148" s="23"/>
      <c r="GG148" s="23"/>
      <c r="GH148" s="23"/>
      <c r="GI148" s="23"/>
      <c r="GJ148" s="23"/>
      <c r="GK148" s="23"/>
      <c r="GL148" s="23"/>
      <c r="GM148" s="23"/>
      <c r="GN148" s="23"/>
      <c r="GO148" s="23"/>
      <c r="GP148" s="23"/>
      <c r="GQ148" s="23"/>
      <c r="GR148" s="23"/>
      <c r="GS148" s="23"/>
      <c r="GT148" s="23"/>
      <c r="GU148" s="23"/>
      <c r="GV148" s="23"/>
      <c r="GW148" s="23"/>
      <c r="GX148" s="23"/>
      <c r="GY148" s="23"/>
      <c r="GZ148" s="23"/>
      <c r="HA148" s="23"/>
      <c r="HB148" s="23"/>
      <c r="HC148" s="23"/>
      <c r="HD148" s="23"/>
      <c r="HE148" s="23"/>
      <c r="HF148" s="23"/>
      <c r="HG148" s="23"/>
      <c r="HH148" s="23"/>
      <c r="HI148" s="23"/>
      <c r="HJ148" s="23"/>
      <c r="HK148" s="23"/>
      <c r="HL148" s="23"/>
      <c r="HM148" s="23"/>
      <c r="HN148" s="23"/>
      <c r="HO148" s="23"/>
      <c r="HP148" s="23"/>
      <c r="HQ148" s="23"/>
      <c r="HR148" s="23"/>
      <c r="HS148" s="23"/>
      <c r="HT148" s="23"/>
      <c r="HU148" s="23"/>
      <c r="HV148" s="23"/>
      <c r="HW148" s="23"/>
      <c r="HX148" s="23"/>
      <c r="HY148" s="23"/>
      <c r="HZ148" s="23"/>
      <c r="IA148" s="23"/>
      <c r="IB148" s="23"/>
      <c r="IC148" s="23"/>
      <c r="ID148" s="23"/>
      <c r="IE148" s="23"/>
      <c r="IF148" s="23"/>
      <c r="IG148" s="23"/>
      <c r="IH148" s="23"/>
      <c r="II148" s="23"/>
      <c r="IJ148" s="23"/>
      <c r="IK148" s="23"/>
      <c r="IL148" s="23"/>
      <c r="IM148" s="23"/>
      <c r="IN148" s="23"/>
      <c r="IO148" s="23"/>
      <c r="IP148" s="23"/>
      <c r="IQ148" s="23"/>
      <c r="IR148" s="23"/>
      <c r="IS148" s="23"/>
      <c r="IT148" s="23"/>
      <c r="IU148" s="23"/>
      <c r="IV148" s="23"/>
      <c r="IW148" s="23"/>
      <c r="IX148" s="23"/>
    </row>
    <row r="149" spans="1:258" s="24" customFormat="1" ht="13.8" hidden="1">
      <c r="A149" s="24">
        <v>50</v>
      </c>
      <c r="B149" s="26">
        <f t="shared" ca="1" si="96"/>
        <v>47183</v>
      </c>
      <c r="C149" s="25">
        <f t="shared" si="105"/>
        <v>8697.8332789718879</v>
      </c>
      <c r="D149" s="25">
        <f t="shared" si="106"/>
        <v>0</v>
      </c>
      <c r="E149" s="25"/>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c r="FE149" s="23"/>
      <c r="FF149" s="23"/>
      <c r="FG149" s="23"/>
      <c r="FH149" s="23"/>
      <c r="FI149" s="23"/>
      <c r="FJ149" s="23"/>
      <c r="FK149" s="23"/>
      <c r="FL149" s="23"/>
      <c r="FM149" s="23"/>
      <c r="FN149" s="23"/>
      <c r="FO149" s="23"/>
      <c r="FP149" s="23"/>
      <c r="FQ149" s="23"/>
      <c r="FR149" s="23"/>
      <c r="FS149" s="23"/>
      <c r="FT149" s="23"/>
      <c r="FU149" s="23"/>
      <c r="FV149" s="23"/>
      <c r="FW149" s="23"/>
      <c r="FX149" s="23"/>
      <c r="FY149" s="23"/>
      <c r="FZ149" s="23"/>
      <c r="GA149" s="23"/>
      <c r="GB149" s="23"/>
      <c r="GC149" s="23"/>
      <c r="GD149" s="23"/>
      <c r="GE149" s="23"/>
      <c r="GF149" s="23"/>
      <c r="GG149" s="23"/>
      <c r="GH149" s="23"/>
      <c r="GI149" s="23"/>
      <c r="GJ149" s="23"/>
      <c r="GK149" s="23"/>
      <c r="GL149" s="23"/>
      <c r="GM149" s="23"/>
      <c r="GN149" s="23"/>
      <c r="GO149" s="23"/>
      <c r="GP149" s="23"/>
      <c r="GQ149" s="23"/>
      <c r="GR149" s="23"/>
      <c r="GS149" s="23"/>
      <c r="GT149" s="23"/>
      <c r="GU149" s="23"/>
      <c r="GV149" s="23"/>
      <c r="GW149" s="23"/>
      <c r="GX149" s="23"/>
      <c r="GY149" s="23"/>
      <c r="GZ149" s="23"/>
      <c r="HA149" s="23"/>
      <c r="HB149" s="23"/>
      <c r="HC149" s="23"/>
      <c r="HD149" s="23"/>
      <c r="HE149" s="23"/>
      <c r="HF149" s="23"/>
      <c r="HG149" s="23"/>
      <c r="HH149" s="23"/>
      <c r="HI149" s="23"/>
      <c r="HJ149" s="23"/>
      <c r="HK149" s="23"/>
      <c r="HL149" s="23"/>
      <c r="HM149" s="23"/>
      <c r="HN149" s="23"/>
      <c r="HO149" s="23"/>
      <c r="HP149" s="23"/>
      <c r="HQ149" s="23"/>
      <c r="HR149" s="23"/>
      <c r="HS149" s="23"/>
      <c r="HT149" s="23"/>
      <c r="HU149" s="23"/>
      <c r="HV149" s="23"/>
      <c r="HW149" s="23"/>
      <c r="HX149" s="23"/>
      <c r="HY149" s="23"/>
      <c r="HZ149" s="23"/>
      <c r="IA149" s="23"/>
      <c r="IB149" s="23"/>
      <c r="IC149" s="23"/>
      <c r="ID149" s="23"/>
      <c r="IE149" s="23"/>
      <c r="IF149" s="23"/>
      <c r="IG149" s="23"/>
      <c r="IH149" s="23"/>
      <c r="II149" s="23"/>
      <c r="IJ149" s="23"/>
      <c r="IK149" s="23"/>
      <c r="IL149" s="23"/>
      <c r="IM149" s="23"/>
      <c r="IN149" s="23"/>
      <c r="IO149" s="23"/>
      <c r="IP149" s="23"/>
      <c r="IQ149" s="23"/>
      <c r="IR149" s="23"/>
      <c r="IS149" s="23"/>
      <c r="IT149" s="23"/>
      <c r="IU149" s="23"/>
      <c r="IV149" s="23"/>
      <c r="IW149" s="23"/>
      <c r="IX149" s="23"/>
    </row>
    <row r="150" spans="1:258" s="24" customFormat="1" ht="13.8" hidden="1">
      <c r="A150" s="24">
        <v>51</v>
      </c>
      <c r="B150" s="26">
        <f t="shared" ca="1" si="96"/>
        <v>47214</v>
      </c>
      <c r="C150" s="25">
        <f t="shared" si="105"/>
        <v>8631.6666127187618</v>
      </c>
      <c r="D150" s="25">
        <f t="shared" si="106"/>
        <v>0</v>
      </c>
      <c r="E150" s="25"/>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c r="FE150" s="23"/>
      <c r="FF150" s="23"/>
      <c r="FG150" s="23"/>
      <c r="FH150" s="23"/>
      <c r="FI150" s="23"/>
      <c r="FJ150" s="23"/>
      <c r="FK150" s="23"/>
      <c r="FL150" s="23"/>
      <c r="FM150" s="23"/>
      <c r="FN150" s="23"/>
      <c r="FO150" s="23"/>
      <c r="FP150" s="23"/>
      <c r="FQ150" s="23"/>
      <c r="FR150" s="23"/>
      <c r="FS150" s="23"/>
      <c r="FT150" s="23"/>
      <c r="FU150" s="23"/>
      <c r="FV150" s="23"/>
      <c r="FW150" s="23"/>
      <c r="FX150" s="23"/>
      <c r="FY150" s="23"/>
      <c r="FZ150" s="23"/>
      <c r="GA150" s="23"/>
      <c r="GB150" s="23"/>
      <c r="GC150" s="23"/>
      <c r="GD150" s="23"/>
      <c r="GE150" s="23"/>
      <c r="GF150" s="23"/>
      <c r="GG150" s="23"/>
      <c r="GH150" s="23"/>
      <c r="GI150" s="23"/>
      <c r="GJ150" s="23"/>
      <c r="GK150" s="23"/>
      <c r="GL150" s="23"/>
      <c r="GM150" s="23"/>
      <c r="GN150" s="23"/>
      <c r="GO150" s="23"/>
      <c r="GP150" s="23"/>
      <c r="GQ150" s="23"/>
      <c r="GR150" s="23"/>
      <c r="GS150" s="23"/>
      <c r="GT150" s="23"/>
      <c r="GU150" s="23"/>
      <c r="GV150" s="23"/>
      <c r="GW150" s="23"/>
      <c r="GX150" s="23"/>
      <c r="GY150" s="23"/>
      <c r="GZ150" s="23"/>
      <c r="HA150" s="23"/>
      <c r="HB150" s="23"/>
      <c r="HC150" s="23"/>
      <c r="HD150" s="23"/>
      <c r="HE150" s="23"/>
      <c r="HF150" s="23"/>
      <c r="HG150" s="23"/>
      <c r="HH150" s="23"/>
      <c r="HI150" s="23"/>
      <c r="HJ150" s="23"/>
      <c r="HK150" s="23"/>
      <c r="HL150" s="23"/>
      <c r="HM150" s="23"/>
      <c r="HN150" s="23"/>
      <c r="HO150" s="23"/>
      <c r="HP150" s="23"/>
      <c r="HQ150" s="23"/>
      <c r="HR150" s="23"/>
      <c r="HS150" s="23"/>
      <c r="HT150" s="23"/>
      <c r="HU150" s="23"/>
      <c r="HV150" s="23"/>
      <c r="HW150" s="23"/>
      <c r="HX150" s="23"/>
      <c r="HY150" s="23"/>
      <c r="HZ150" s="23"/>
      <c r="IA150" s="23"/>
      <c r="IB150" s="23"/>
      <c r="IC150" s="23"/>
      <c r="ID150" s="23"/>
      <c r="IE150" s="23"/>
      <c r="IF150" s="23"/>
      <c r="IG150" s="23"/>
      <c r="IH150" s="23"/>
      <c r="II150" s="23"/>
      <c r="IJ150" s="23"/>
      <c r="IK150" s="23"/>
      <c r="IL150" s="23"/>
      <c r="IM150" s="23"/>
      <c r="IN150" s="23"/>
      <c r="IO150" s="23"/>
      <c r="IP150" s="23"/>
      <c r="IQ150" s="23"/>
      <c r="IR150" s="23"/>
      <c r="IS150" s="23"/>
      <c r="IT150" s="23"/>
      <c r="IU150" s="23"/>
      <c r="IV150" s="23"/>
      <c r="IW150" s="23"/>
      <c r="IX150" s="23"/>
    </row>
    <row r="151" spans="1:258" s="24" customFormat="1" ht="13.8" hidden="1">
      <c r="A151" s="24">
        <v>52</v>
      </c>
      <c r="B151" s="26">
        <f t="shared" ca="1" si="96"/>
        <v>47244</v>
      </c>
      <c r="C151" s="25">
        <f t="shared" si="105"/>
        <v>8565.4999464656375</v>
      </c>
      <c r="D151" s="25">
        <f t="shared" si="106"/>
        <v>0</v>
      </c>
      <c r="E151" s="25"/>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c r="FO151" s="23"/>
      <c r="FP151" s="23"/>
      <c r="FQ151" s="23"/>
      <c r="FR151" s="23"/>
      <c r="FS151" s="23"/>
      <c r="FT151" s="23"/>
      <c r="FU151" s="23"/>
      <c r="FV151" s="23"/>
      <c r="FW151" s="23"/>
      <c r="FX151" s="23"/>
      <c r="FY151" s="23"/>
      <c r="FZ151" s="23"/>
      <c r="GA151" s="23"/>
      <c r="GB151" s="23"/>
      <c r="GC151" s="23"/>
      <c r="GD151" s="23"/>
      <c r="GE151" s="23"/>
      <c r="GF151" s="23"/>
      <c r="GG151" s="23"/>
      <c r="GH151" s="23"/>
      <c r="GI151" s="23"/>
      <c r="GJ151" s="23"/>
      <c r="GK151" s="23"/>
      <c r="GL151" s="23"/>
      <c r="GM151" s="23"/>
      <c r="GN151" s="23"/>
      <c r="GO151" s="23"/>
      <c r="GP151" s="23"/>
      <c r="GQ151" s="23"/>
      <c r="GR151" s="23"/>
      <c r="GS151" s="23"/>
      <c r="GT151" s="23"/>
      <c r="GU151" s="23"/>
      <c r="GV151" s="23"/>
      <c r="GW151" s="23"/>
      <c r="GX151" s="23"/>
      <c r="GY151" s="23"/>
      <c r="GZ151" s="23"/>
      <c r="HA151" s="23"/>
      <c r="HB151" s="23"/>
      <c r="HC151" s="23"/>
      <c r="HD151" s="23"/>
      <c r="HE151" s="23"/>
      <c r="HF151" s="23"/>
      <c r="HG151" s="23"/>
      <c r="HH151" s="23"/>
      <c r="HI151" s="23"/>
      <c r="HJ151" s="23"/>
      <c r="HK151" s="23"/>
      <c r="HL151" s="23"/>
      <c r="HM151" s="23"/>
      <c r="HN151" s="23"/>
      <c r="HO151" s="23"/>
      <c r="HP151" s="23"/>
      <c r="HQ151" s="23"/>
      <c r="HR151" s="23"/>
      <c r="HS151" s="23"/>
      <c r="HT151" s="23"/>
      <c r="HU151" s="23"/>
      <c r="HV151" s="23"/>
      <c r="HW151" s="23"/>
      <c r="HX151" s="23"/>
      <c r="HY151" s="23"/>
      <c r="HZ151" s="23"/>
      <c r="IA151" s="23"/>
      <c r="IB151" s="23"/>
      <c r="IC151" s="23"/>
      <c r="ID151" s="23"/>
      <c r="IE151" s="23"/>
      <c r="IF151" s="23"/>
      <c r="IG151" s="23"/>
      <c r="IH151" s="23"/>
      <c r="II151" s="23"/>
      <c r="IJ151" s="23"/>
      <c r="IK151" s="23"/>
      <c r="IL151" s="23"/>
      <c r="IM151" s="23"/>
      <c r="IN151" s="23"/>
      <c r="IO151" s="23"/>
      <c r="IP151" s="23"/>
      <c r="IQ151" s="23"/>
      <c r="IR151" s="23"/>
      <c r="IS151" s="23"/>
      <c r="IT151" s="23"/>
      <c r="IU151" s="23"/>
      <c r="IV151" s="23"/>
      <c r="IW151" s="23"/>
      <c r="IX151" s="23"/>
    </row>
    <row r="152" spans="1:258" s="24" customFormat="1" ht="13.8" hidden="1">
      <c r="A152" s="24">
        <v>53</v>
      </c>
      <c r="B152" s="26">
        <f t="shared" ca="1" si="96"/>
        <v>47275</v>
      </c>
      <c r="C152" s="25">
        <f t="shared" si="105"/>
        <v>8499.3332802125115</v>
      </c>
      <c r="D152" s="25">
        <f t="shared" si="106"/>
        <v>0</v>
      </c>
      <c r="E152" s="25"/>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c r="FG152" s="23"/>
      <c r="FH152" s="23"/>
      <c r="FI152" s="23"/>
      <c r="FJ152" s="23"/>
      <c r="FK152" s="23"/>
      <c r="FL152" s="23"/>
      <c r="FM152" s="23"/>
      <c r="FN152" s="23"/>
      <c r="FO152" s="23"/>
      <c r="FP152" s="23"/>
      <c r="FQ152" s="23"/>
      <c r="FR152" s="23"/>
      <c r="FS152" s="23"/>
      <c r="FT152" s="23"/>
      <c r="FU152" s="23"/>
      <c r="FV152" s="23"/>
      <c r="FW152" s="23"/>
      <c r="FX152" s="23"/>
      <c r="FY152" s="23"/>
      <c r="FZ152" s="23"/>
      <c r="GA152" s="23"/>
      <c r="GB152" s="23"/>
      <c r="GC152" s="23"/>
      <c r="GD152" s="23"/>
      <c r="GE152" s="23"/>
      <c r="GF152" s="23"/>
      <c r="GG152" s="23"/>
      <c r="GH152" s="23"/>
      <c r="GI152" s="23"/>
      <c r="GJ152" s="23"/>
      <c r="GK152" s="23"/>
      <c r="GL152" s="23"/>
      <c r="GM152" s="23"/>
      <c r="GN152" s="23"/>
      <c r="GO152" s="23"/>
      <c r="GP152" s="23"/>
      <c r="GQ152" s="23"/>
      <c r="GR152" s="23"/>
      <c r="GS152" s="23"/>
      <c r="GT152" s="23"/>
      <c r="GU152" s="23"/>
      <c r="GV152" s="23"/>
      <c r="GW152" s="23"/>
      <c r="GX152" s="23"/>
      <c r="GY152" s="23"/>
      <c r="GZ152" s="23"/>
      <c r="HA152" s="23"/>
      <c r="HB152" s="23"/>
      <c r="HC152" s="23"/>
      <c r="HD152" s="23"/>
      <c r="HE152" s="23"/>
      <c r="HF152" s="23"/>
      <c r="HG152" s="23"/>
      <c r="HH152" s="23"/>
      <c r="HI152" s="23"/>
      <c r="HJ152" s="23"/>
      <c r="HK152" s="23"/>
      <c r="HL152" s="23"/>
      <c r="HM152" s="23"/>
      <c r="HN152" s="23"/>
      <c r="HO152" s="23"/>
      <c r="HP152" s="23"/>
      <c r="HQ152" s="23"/>
      <c r="HR152" s="23"/>
      <c r="HS152" s="23"/>
      <c r="HT152" s="23"/>
      <c r="HU152" s="23"/>
      <c r="HV152" s="23"/>
      <c r="HW152" s="23"/>
      <c r="HX152" s="23"/>
      <c r="HY152" s="23"/>
      <c r="HZ152" s="23"/>
      <c r="IA152" s="23"/>
      <c r="IB152" s="23"/>
      <c r="IC152" s="23"/>
      <c r="ID152" s="23"/>
      <c r="IE152" s="23"/>
      <c r="IF152" s="23"/>
      <c r="IG152" s="23"/>
      <c r="IH152" s="23"/>
      <c r="II152" s="23"/>
      <c r="IJ152" s="23"/>
      <c r="IK152" s="23"/>
      <c r="IL152" s="23"/>
      <c r="IM152" s="23"/>
      <c r="IN152" s="23"/>
      <c r="IO152" s="23"/>
      <c r="IP152" s="23"/>
      <c r="IQ152" s="23"/>
      <c r="IR152" s="23"/>
      <c r="IS152" s="23"/>
      <c r="IT152" s="23"/>
      <c r="IU152" s="23"/>
      <c r="IV152" s="23"/>
      <c r="IW152" s="23"/>
      <c r="IX152" s="23"/>
    </row>
    <row r="153" spans="1:258" s="24" customFormat="1" ht="13.8" hidden="1">
      <c r="A153" s="24">
        <v>54</v>
      </c>
      <c r="B153" s="26">
        <f t="shared" ca="1" si="96"/>
        <v>47305</v>
      </c>
      <c r="C153" s="25">
        <f t="shared" si="105"/>
        <v>8433.1666139593872</v>
      </c>
      <c r="D153" s="25">
        <f t="shared" si="106"/>
        <v>0</v>
      </c>
      <c r="E153" s="25"/>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c r="FG153" s="23"/>
      <c r="FH153" s="23"/>
      <c r="FI153" s="23"/>
      <c r="FJ153" s="23"/>
      <c r="FK153" s="23"/>
      <c r="FL153" s="23"/>
      <c r="FM153" s="23"/>
      <c r="FN153" s="23"/>
      <c r="FO153" s="23"/>
      <c r="FP153" s="23"/>
      <c r="FQ153" s="23"/>
      <c r="FR153" s="23"/>
      <c r="FS153" s="23"/>
      <c r="FT153" s="23"/>
      <c r="FU153" s="23"/>
      <c r="FV153" s="23"/>
      <c r="FW153" s="23"/>
      <c r="FX153" s="23"/>
      <c r="FY153" s="23"/>
      <c r="FZ153" s="23"/>
      <c r="GA153" s="23"/>
      <c r="GB153" s="23"/>
      <c r="GC153" s="23"/>
      <c r="GD153" s="23"/>
      <c r="GE153" s="23"/>
      <c r="GF153" s="23"/>
      <c r="GG153" s="23"/>
      <c r="GH153" s="23"/>
      <c r="GI153" s="23"/>
      <c r="GJ153" s="23"/>
      <c r="GK153" s="23"/>
      <c r="GL153" s="23"/>
      <c r="GM153" s="23"/>
      <c r="GN153" s="23"/>
      <c r="GO153" s="23"/>
      <c r="GP153" s="23"/>
      <c r="GQ153" s="23"/>
      <c r="GR153" s="23"/>
      <c r="GS153" s="23"/>
      <c r="GT153" s="23"/>
      <c r="GU153" s="23"/>
      <c r="GV153" s="23"/>
      <c r="GW153" s="23"/>
      <c r="GX153" s="23"/>
      <c r="GY153" s="23"/>
      <c r="GZ153" s="23"/>
      <c r="HA153" s="23"/>
      <c r="HB153" s="23"/>
      <c r="HC153" s="23"/>
      <c r="HD153" s="23"/>
      <c r="HE153" s="23"/>
      <c r="HF153" s="23"/>
      <c r="HG153" s="23"/>
      <c r="HH153" s="23"/>
      <c r="HI153" s="23"/>
      <c r="HJ153" s="23"/>
      <c r="HK153" s="23"/>
      <c r="HL153" s="23"/>
      <c r="HM153" s="23"/>
      <c r="HN153" s="23"/>
      <c r="HO153" s="23"/>
      <c r="HP153" s="23"/>
      <c r="HQ153" s="23"/>
      <c r="HR153" s="23"/>
      <c r="HS153" s="23"/>
      <c r="HT153" s="23"/>
      <c r="HU153" s="23"/>
      <c r="HV153" s="23"/>
      <c r="HW153" s="23"/>
      <c r="HX153" s="23"/>
      <c r="HY153" s="23"/>
      <c r="HZ153" s="23"/>
      <c r="IA153" s="23"/>
      <c r="IB153" s="23"/>
      <c r="IC153" s="23"/>
      <c r="ID153" s="23"/>
      <c r="IE153" s="23"/>
      <c r="IF153" s="23"/>
      <c r="IG153" s="23"/>
      <c r="IH153" s="23"/>
      <c r="II153" s="23"/>
      <c r="IJ153" s="23"/>
      <c r="IK153" s="23"/>
      <c r="IL153" s="23"/>
      <c r="IM153" s="23"/>
      <c r="IN153" s="23"/>
      <c r="IO153" s="23"/>
      <c r="IP153" s="23"/>
      <c r="IQ153" s="23"/>
      <c r="IR153" s="23"/>
      <c r="IS153" s="23"/>
      <c r="IT153" s="23"/>
      <c r="IU153" s="23"/>
      <c r="IV153" s="23"/>
      <c r="IW153" s="23"/>
      <c r="IX153" s="23"/>
    </row>
    <row r="154" spans="1:258" s="24" customFormat="1" ht="13.8" hidden="1">
      <c r="A154" s="24">
        <v>55</v>
      </c>
      <c r="B154" s="26">
        <f t="shared" ca="1" si="96"/>
        <v>47336</v>
      </c>
      <c r="C154" s="25">
        <f t="shared" si="105"/>
        <v>8366.9999477062629</v>
      </c>
      <c r="D154" s="25">
        <f t="shared" si="106"/>
        <v>0</v>
      </c>
      <c r="E154" s="25"/>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c r="FE154" s="23"/>
      <c r="FF154" s="23"/>
      <c r="FG154" s="23"/>
      <c r="FH154" s="23"/>
      <c r="FI154" s="23"/>
      <c r="FJ154" s="23"/>
      <c r="FK154" s="23"/>
      <c r="FL154" s="23"/>
      <c r="FM154" s="23"/>
      <c r="FN154" s="23"/>
      <c r="FO154" s="23"/>
      <c r="FP154" s="23"/>
      <c r="FQ154" s="23"/>
      <c r="FR154" s="23"/>
      <c r="FS154" s="23"/>
      <c r="FT154" s="23"/>
      <c r="FU154" s="23"/>
      <c r="FV154" s="23"/>
      <c r="FW154" s="23"/>
      <c r="FX154" s="23"/>
      <c r="FY154" s="23"/>
      <c r="FZ154" s="23"/>
      <c r="GA154" s="23"/>
      <c r="GB154" s="23"/>
      <c r="GC154" s="23"/>
      <c r="GD154" s="23"/>
      <c r="GE154" s="23"/>
      <c r="GF154" s="23"/>
      <c r="GG154" s="23"/>
      <c r="GH154" s="23"/>
      <c r="GI154" s="23"/>
      <c r="GJ154" s="23"/>
      <c r="GK154" s="23"/>
      <c r="GL154" s="23"/>
      <c r="GM154" s="23"/>
      <c r="GN154" s="23"/>
      <c r="GO154" s="23"/>
      <c r="GP154" s="23"/>
      <c r="GQ154" s="23"/>
      <c r="GR154" s="23"/>
      <c r="GS154" s="23"/>
      <c r="GT154" s="23"/>
      <c r="GU154" s="23"/>
      <c r="GV154" s="23"/>
      <c r="GW154" s="23"/>
      <c r="GX154" s="23"/>
      <c r="GY154" s="23"/>
      <c r="GZ154" s="23"/>
      <c r="HA154" s="23"/>
      <c r="HB154" s="23"/>
      <c r="HC154" s="23"/>
      <c r="HD154" s="23"/>
      <c r="HE154" s="23"/>
      <c r="HF154" s="23"/>
      <c r="HG154" s="23"/>
      <c r="HH154" s="23"/>
      <c r="HI154" s="23"/>
      <c r="HJ154" s="23"/>
      <c r="HK154" s="23"/>
      <c r="HL154" s="23"/>
      <c r="HM154" s="23"/>
      <c r="HN154" s="23"/>
      <c r="HO154" s="23"/>
      <c r="HP154" s="23"/>
      <c r="HQ154" s="23"/>
      <c r="HR154" s="23"/>
      <c r="HS154" s="23"/>
      <c r="HT154" s="23"/>
      <c r="HU154" s="23"/>
      <c r="HV154" s="23"/>
      <c r="HW154" s="23"/>
      <c r="HX154" s="23"/>
      <c r="HY154" s="23"/>
      <c r="HZ154" s="23"/>
      <c r="IA154" s="23"/>
      <c r="IB154" s="23"/>
      <c r="IC154" s="23"/>
      <c r="ID154" s="23"/>
      <c r="IE154" s="23"/>
      <c r="IF154" s="23"/>
      <c r="IG154" s="23"/>
      <c r="IH154" s="23"/>
      <c r="II154" s="23"/>
      <c r="IJ154" s="23"/>
      <c r="IK154" s="23"/>
      <c r="IL154" s="23"/>
      <c r="IM154" s="23"/>
      <c r="IN154" s="23"/>
      <c r="IO154" s="23"/>
      <c r="IP154" s="23"/>
      <c r="IQ154" s="23"/>
      <c r="IR154" s="23"/>
      <c r="IS154" s="23"/>
      <c r="IT154" s="23"/>
      <c r="IU154" s="23"/>
      <c r="IV154" s="23"/>
      <c r="IW154" s="23"/>
      <c r="IX154" s="23"/>
    </row>
    <row r="155" spans="1:258" s="24" customFormat="1" ht="13.8" hidden="1">
      <c r="A155" s="24">
        <v>56</v>
      </c>
      <c r="B155" s="26">
        <f t="shared" ca="1" si="96"/>
        <v>47367</v>
      </c>
      <c r="C155" s="25">
        <f t="shared" si="105"/>
        <v>8300.8332814531386</v>
      </c>
      <c r="D155" s="25">
        <f t="shared" si="106"/>
        <v>0</v>
      </c>
      <c r="E155" s="25"/>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c r="CK155" s="23"/>
      <c r="CL155" s="23"/>
      <c r="CM155" s="23"/>
      <c r="CN155" s="23"/>
      <c r="CO155" s="2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c r="FE155" s="23"/>
      <c r="FF155" s="23"/>
      <c r="FG155" s="23"/>
      <c r="FH155" s="23"/>
      <c r="FI155" s="23"/>
      <c r="FJ155" s="23"/>
      <c r="FK155" s="23"/>
      <c r="FL155" s="23"/>
      <c r="FM155" s="23"/>
      <c r="FN155" s="23"/>
      <c r="FO155" s="23"/>
      <c r="FP155" s="23"/>
      <c r="FQ155" s="23"/>
      <c r="FR155" s="23"/>
      <c r="FS155" s="23"/>
      <c r="FT155" s="23"/>
      <c r="FU155" s="23"/>
      <c r="FV155" s="23"/>
      <c r="FW155" s="23"/>
      <c r="FX155" s="23"/>
      <c r="FY155" s="23"/>
      <c r="FZ155" s="23"/>
      <c r="GA155" s="23"/>
      <c r="GB155" s="23"/>
      <c r="GC155" s="23"/>
      <c r="GD155" s="23"/>
      <c r="GE155" s="23"/>
      <c r="GF155" s="23"/>
      <c r="GG155" s="23"/>
      <c r="GH155" s="23"/>
      <c r="GI155" s="23"/>
      <c r="GJ155" s="23"/>
      <c r="GK155" s="23"/>
      <c r="GL155" s="23"/>
      <c r="GM155" s="23"/>
      <c r="GN155" s="23"/>
      <c r="GO155" s="23"/>
      <c r="GP155" s="23"/>
      <c r="GQ155" s="23"/>
      <c r="GR155" s="23"/>
      <c r="GS155" s="23"/>
      <c r="GT155" s="23"/>
      <c r="GU155" s="23"/>
      <c r="GV155" s="23"/>
      <c r="GW155" s="23"/>
      <c r="GX155" s="23"/>
      <c r="GY155" s="23"/>
      <c r="GZ155" s="23"/>
      <c r="HA155" s="23"/>
      <c r="HB155" s="23"/>
      <c r="HC155" s="23"/>
      <c r="HD155" s="23"/>
      <c r="HE155" s="23"/>
      <c r="HF155" s="23"/>
      <c r="HG155" s="23"/>
      <c r="HH155" s="23"/>
      <c r="HI155" s="23"/>
      <c r="HJ155" s="23"/>
      <c r="HK155" s="23"/>
      <c r="HL155" s="23"/>
      <c r="HM155" s="23"/>
      <c r="HN155" s="23"/>
      <c r="HO155" s="23"/>
      <c r="HP155" s="23"/>
      <c r="HQ155" s="23"/>
      <c r="HR155" s="23"/>
      <c r="HS155" s="23"/>
      <c r="HT155" s="23"/>
      <c r="HU155" s="23"/>
      <c r="HV155" s="23"/>
      <c r="HW155" s="23"/>
      <c r="HX155" s="23"/>
      <c r="HY155" s="23"/>
      <c r="HZ155" s="23"/>
      <c r="IA155" s="23"/>
      <c r="IB155" s="23"/>
      <c r="IC155" s="23"/>
      <c r="ID155" s="23"/>
      <c r="IE155" s="23"/>
      <c r="IF155" s="23"/>
      <c r="IG155" s="23"/>
      <c r="IH155" s="23"/>
      <c r="II155" s="23"/>
      <c r="IJ155" s="23"/>
      <c r="IK155" s="23"/>
      <c r="IL155" s="23"/>
      <c r="IM155" s="23"/>
      <c r="IN155" s="23"/>
      <c r="IO155" s="23"/>
      <c r="IP155" s="23"/>
      <c r="IQ155" s="23"/>
      <c r="IR155" s="23"/>
      <c r="IS155" s="23"/>
      <c r="IT155" s="23"/>
      <c r="IU155" s="23"/>
      <c r="IV155" s="23"/>
      <c r="IW155" s="23"/>
      <c r="IX155" s="23"/>
    </row>
    <row r="156" spans="1:258" s="24" customFormat="1" ht="13.8" hidden="1">
      <c r="A156" s="24">
        <v>57</v>
      </c>
      <c r="B156" s="26">
        <f t="shared" ca="1" si="96"/>
        <v>47397</v>
      </c>
      <c r="C156" s="25">
        <f t="shared" si="105"/>
        <v>8234.6666152000125</v>
      </c>
      <c r="D156" s="25">
        <f t="shared" si="106"/>
        <v>0</v>
      </c>
      <c r="E156" s="25"/>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23"/>
      <c r="DY156" s="23"/>
      <c r="DZ156" s="23"/>
      <c r="EA156" s="23"/>
      <c r="EB156" s="23"/>
      <c r="EC156" s="23"/>
      <c r="ED156" s="23"/>
      <c r="EE156" s="23"/>
      <c r="EF156" s="23"/>
      <c r="EG156" s="23"/>
      <c r="EH156" s="23"/>
      <c r="EI156" s="23"/>
      <c r="EJ156" s="23"/>
      <c r="EK156" s="23"/>
      <c r="EL156" s="23"/>
      <c r="EM156" s="23"/>
      <c r="EN156" s="23"/>
      <c r="EO156" s="23"/>
      <c r="EP156" s="23"/>
      <c r="EQ156" s="23"/>
      <c r="ER156" s="23"/>
      <c r="ES156" s="23"/>
      <c r="ET156" s="23"/>
      <c r="EU156" s="23"/>
      <c r="EV156" s="23"/>
      <c r="EW156" s="23"/>
      <c r="EX156" s="23"/>
      <c r="EY156" s="23"/>
      <c r="EZ156" s="23"/>
      <c r="FA156" s="23"/>
      <c r="FB156" s="23"/>
      <c r="FC156" s="23"/>
      <c r="FD156" s="23"/>
      <c r="FE156" s="23"/>
      <c r="FF156" s="23"/>
      <c r="FG156" s="23"/>
      <c r="FH156" s="23"/>
      <c r="FI156" s="23"/>
      <c r="FJ156" s="23"/>
      <c r="FK156" s="23"/>
      <c r="FL156" s="23"/>
      <c r="FM156" s="23"/>
      <c r="FN156" s="23"/>
      <c r="FO156" s="23"/>
      <c r="FP156" s="23"/>
      <c r="FQ156" s="23"/>
      <c r="FR156" s="23"/>
      <c r="FS156" s="23"/>
      <c r="FT156" s="23"/>
      <c r="FU156" s="23"/>
      <c r="FV156" s="23"/>
      <c r="FW156" s="23"/>
      <c r="FX156" s="23"/>
      <c r="FY156" s="23"/>
      <c r="FZ156" s="23"/>
      <c r="GA156" s="23"/>
      <c r="GB156" s="23"/>
      <c r="GC156" s="23"/>
      <c r="GD156" s="23"/>
      <c r="GE156" s="23"/>
      <c r="GF156" s="23"/>
      <c r="GG156" s="23"/>
      <c r="GH156" s="23"/>
      <c r="GI156" s="23"/>
      <c r="GJ156" s="23"/>
      <c r="GK156" s="23"/>
      <c r="GL156" s="23"/>
      <c r="GM156" s="23"/>
      <c r="GN156" s="23"/>
      <c r="GO156" s="23"/>
      <c r="GP156" s="23"/>
      <c r="GQ156" s="23"/>
      <c r="GR156" s="23"/>
      <c r="GS156" s="23"/>
      <c r="GT156" s="23"/>
      <c r="GU156" s="23"/>
      <c r="GV156" s="23"/>
      <c r="GW156" s="23"/>
      <c r="GX156" s="23"/>
      <c r="GY156" s="23"/>
      <c r="GZ156" s="23"/>
      <c r="HA156" s="23"/>
      <c r="HB156" s="23"/>
      <c r="HC156" s="23"/>
      <c r="HD156" s="23"/>
      <c r="HE156" s="23"/>
      <c r="HF156" s="23"/>
      <c r="HG156" s="23"/>
      <c r="HH156" s="23"/>
      <c r="HI156" s="23"/>
      <c r="HJ156" s="23"/>
      <c r="HK156" s="23"/>
      <c r="HL156" s="23"/>
      <c r="HM156" s="23"/>
      <c r="HN156" s="23"/>
      <c r="HO156" s="23"/>
      <c r="HP156" s="23"/>
      <c r="HQ156" s="23"/>
      <c r="HR156" s="23"/>
      <c r="HS156" s="23"/>
      <c r="HT156" s="23"/>
      <c r="HU156" s="23"/>
      <c r="HV156" s="23"/>
      <c r="HW156" s="23"/>
      <c r="HX156" s="23"/>
      <c r="HY156" s="23"/>
      <c r="HZ156" s="23"/>
      <c r="IA156" s="23"/>
      <c r="IB156" s="23"/>
      <c r="IC156" s="23"/>
      <c r="ID156" s="23"/>
      <c r="IE156" s="23"/>
      <c r="IF156" s="23"/>
      <c r="IG156" s="23"/>
      <c r="IH156" s="23"/>
      <c r="II156" s="23"/>
      <c r="IJ156" s="23"/>
      <c r="IK156" s="23"/>
      <c r="IL156" s="23"/>
      <c r="IM156" s="23"/>
      <c r="IN156" s="23"/>
      <c r="IO156" s="23"/>
      <c r="IP156" s="23"/>
      <c r="IQ156" s="23"/>
      <c r="IR156" s="23"/>
      <c r="IS156" s="23"/>
      <c r="IT156" s="23"/>
      <c r="IU156" s="23"/>
      <c r="IV156" s="23"/>
      <c r="IW156" s="23"/>
      <c r="IX156" s="23"/>
    </row>
    <row r="157" spans="1:258" s="24" customFormat="1" ht="13.8" hidden="1">
      <c r="A157" s="24">
        <v>58</v>
      </c>
      <c r="B157" s="26">
        <f t="shared" ca="1" si="96"/>
        <v>47428</v>
      </c>
      <c r="C157" s="25">
        <f t="shared" si="105"/>
        <v>8168.4999489468873</v>
      </c>
      <c r="D157" s="25">
        <f t="shared" si="106"/>
        <v>0</v>
      </c>
      <c r="E157" s="25"/>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c r="FE157" s="23"/>
      <c r="FF157" s="23"/>
      <c r="FG157" s="23"/>
      <c r="FH157" s="23"/>
      <c r="FI157" s="23"/>
      <c r="FJ157" s="23"/>
      <c r="FK157" s="23"/>
      <c r="FL157" s="23"/>
      <c r="FM157" s="23"/>
      <c r="FN157" s="23"/>
      <c r="FO157" s="23"/>
      <c r="FP157" s="23"/>
      <c r="FQ157" s="23"/>
      <c r="FR157" s="23"/>
      <c r="FS157" s="23"/>
      <c r="FT157" s="23"/>
      <c r="FU157" s="23"/>
      <c r="FV157" s="23"/>
      <c r="FW157" s="23"/>
      <c r="FX157" s="23"/>
      <c r="FY157" s="23"/>
      <c r="FZ157" s="23"/>
      <c r="GA157" s="23"/>
      <c r="GB157" s="23"/>
      <c r="GC157" s="23"/>
      <c r="GD157" s="23"/>
      <c r="GE157" s="23"/>
      <c r="GF157" s="23"/>
      <c r="GG157" s="23"/>
      <c r="GH157" s="23"/>
      <c r="GI157" s="23"/>
      <c r="GJ157" s="23"/>
      <c r="GK157" s="23"/>
      <c r="GL157" s="23"/>
      <c r="GM157" s="23"/>
      <c r="GN157" s="23"/>
      <c r="GO157" s="23"/>
      <c r="GP157" s="23"/>
      <c r="GQ157" s="23"/>
      <c r="GR157" s="23"/>
      <c r="GS157" s="23"/>
      <c r="GT157" s="23"/>
      <c r="GU157" s="23"/>
      <c r="GV157" s="23"/>
      <c r="GW157" s="23"/>
      <c r="GX157" s="23"/>
      <c r="GY157" s="23"/>
      <c r="GZ157" s="23"/>
      <c r="HA157" s="23"/>
      <c r="HB157" s="23"/>
      <c r="HC157" s="23"/>
      <c r="HD157" s="23"/>
      <c r="HE157" s="23"/>
      <c r="HF157" s="23"/>
      <c r="HG157" s="23"/>
      <c r="HH157" s="23"/>
      <c r="HI157" s="23"/>
      <c r="HJ157" s="23"/>
      <c r="HK157" s="23"/>
      <c r="HL157" s="23"/>
      <c r="HM157" s="23"/>
      <c r="HN157" s="23"/>
      <c r="HO157" s="23"/>
      <c r="HP157" s="23"/>
      <c r="HQ157" s="23"/>
      <c r="HR157" s="23"/>
      <c r="HS157" s="23"/>
      <c r="HT157" s="23"/>
      <c r="HU157" s="23"/>
      <c r="HV157" s="23"/>
      <c r="HW157" s="23"/>
      <c r="HX157" s="23"/>
      <c r="HY157" s="23"/>
      <c r="HZ157" s="23"/>
      <c r="IA157" s="23"/>
      <c r="IB157" s="23"/>
      <c r="IC157" s="23"/>
      <c r="ID157" s="23"/>
      <c r="IE157" s="23"/>
      <c r="IF157" s="23"/>
      <c r="IG157" s="23"/>
      <c r="IH157" s="23"/>
      <c r="II157" s="23"/>
      <c r="IJ157" s="23"/>
      <c r="IK157" s="23"/>
      <c r="IL157" s="23"/>
      <c r="IM157" s="23"/>
      <c r="IN157" s="23"/>
      <c r="IO157" s="23"/>
      <c r="IP157" s="23"/>
      <c r="IQ157" s="23"/>
      <c r="IR157" s="23"/>
      <c r="IS157" s="23"/>
      <c r="IT157" s="23"/>
      <c r="IU157" s="23"/>
      <c r="IV157" s="23"/>
      <c r="IW157" s="23"/>
      <c r="IX157" s="23"/>
    </row>
    <row r="158" spans="1:258" s="24" customFormat="1" ht="13.8" hidden="1">
      <c r="A158" s="24">
        <v>59</v>
      </c>
      <c r="B158" s="26">
        <f t="shared" ca="1" si="96"/>
        <v>47458</v>
      </c>
      <c r="C158" s="25">
        <f t="shared" si="105"/>
        <v>8102.3332826937622</v>
      </c>
      <c r="D158" s="25">
        <f t="shared" si="106"/>
        <v>0</v>
      </c>
      <c r="E158" s="25"/>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3"/>
      <c r="CP158" s="23"/>
      <c r="CQ158" s="23"/>
      <c r="CR158" s="23"/>
      <c r="CS158" s="23"/>
      <c r="CT158" s="23"/>
      <c r="CU158" s="23"/>
      <c r="CV158" s="23"/>
      <c r="CW158" s="23"/>
      <c r="CX158" s="23"/>
      <c r="CY158" s="23"/>
      <c r="CZ158" s="23"/>
      <c r="DA158" s="23"/>
      <c r="DB158" s="23"/>
      <c r="DC158" s="23"/>
      <c r="DD158" s="23"/>
      <c r="DE158" s="23"/>
      <c r="DF158" s="23"/>
      <c r="DG158" s="23"/>
      <c r="DH158" s="23"/>
      <c r="DI158" s="23"/>
      <c r="DJ158" s="23"/>
      <c r="DK158" s="23"/>
      <c r="DL158" s="23"/>
      <c r="DM158" s="23"/>
      <c r="DN158" s="23"/>
      <c r="DO158" s="23"/>
      <c r="DP158" s="23"/>
      <c r="DQ158" s="23"/>
      <c r="DR158" s="23"/>
      <c r="DS158" s="23"/>
      <c r="DT158" s="23"/>
      <c r="DU158" s="23"/>
      <c r="DV158" s="23"/>
      <c r="DW158" s="23"/>
      <c r="DX158" s="23"/>
      <c r="DY158" s="23"/>
      <c r="DZ158" s="23"/>
      <c r="EA158" s="23"/>
      <c r="EB158" s="23"/>
      <c r="EC158" s="23"/>
      <c r="ED158" s="23"/>
      <c r="EE158" s="23"/>
      <c r="EF158" s="23"/>
      <c r="EG158" s="23"/>
      <c r="EH158" s="23"/>
      <c r="EI158" s="23"/>
      <c r="EJ158" s="23"/>
      <c r="EK158" s="23"/>
      <c r="EL158" s="23"/>
      <c r="EM158" s="23"/>
      <c r="EN158" s="23"/>
      <c r="EO158" s="23"/>
      <c r="EP158" s="23"/>
      <c r="EQ158" s="23"/>
      <c r="ER158" s="23"/>
      <c r="ES158" s="23"/>
      <c r="ET158" s="23"/>
      <c r="EU158" s="23"/>
      <c r="EV158" s="23"/>
      <c r="EW158" s="23"/>
      <c r="EX158" s="23"/>
      <c r="EY158" s="23"/>
      <c r="EZ158" s="23"/>
      <c r="FA158" s="23"/>
      <c r="FB158" s="23"/>
      <c r="FC158" s="23"/>
      <c r="FD158" s="23"/>
      <c r="FE158" s="23"/>
      <c r="FF158" s="23"/>
      <c r="FG158" s="23"/>
      <c r="FH158" s="23"/>
      <c r="FI158" s="23"/>
      <c r="FJ158" s="23"/>
      <c r="FK158" s="23"/>
      <c r="FL158" s="23"/>
      <c r="FM158" s="23"/>
      <c r="FN158" s="23"/>
      <c r="FO158" s="23"/>
      <c r="FP158" s="23"/>
      <c r="FQ158" s="23"/>
      <c r="FR158" s="23"/>
      <c r="FS158" s="23"/>
      <c r="FT158" s="23"/>
      <c r="FU158" s="23"/>
      <c r="FV158" s="23"/>
      <c r="FW158" s="23"/>
      <c r="FX158" s="23"/>
      <c r="FY158" s="23"/>
      <c r="FZ158" s="23"/>
      <c r="GA158" s="23"/>
      <c r="GB158" s="23"/>
      <c r="GC158" s="23"/>
      <c r="GD158" s="23"/>
      <c r="GE158" s="23"/>
      <c r="GF158" s="23"/>
      <c r="GG158" s="23"/>
      <c r="GH158" s="23"/>
      <c r="GI158" s="23"/>
      <c r="GJ158" s="23"/>
      <c r="GK158" s="23"/>
      <c r="GL158" s="23"/>
      <c r="GM158" s="23"/>
      <c r="GN158" s="23"/>
      <c r="GO158" s="23"/>
      <c r="GP158" s="23"/>
      <c r="GQ158" s="23"/>
      <c r="GR158" s="23"/>
      <c r="GS158" s="23"/>
      <c r="GT158" s="23"/>
      <c r="GU158" s="23"/>
      <c r="GV158" s="23"/>
      <c r="GW158" s="23"/>
      <c r="GX158" s="23"/>
      <c r="GY158" s="23"/>
      <c r="GZ158" s="23"/>
      <c r="HA158" s="23"/>
      <c r="HB158" s="23"/>
      <c r="HC158" s="23"/>
      <c r="HD158" s="23"/>
      <c r="HE158" s="23"/>
      <c r="HF158" s="23"/>
      <c r="HG158" s="23"/>
      <c r="HH158" s="23"/>
      <c r="HI158" s="23"/>
      <c r="HJ158" s="23"/>
      <c r="HK158" s="23"/>
      <c r="HL158" s="23"/>
      <c r="HM158" s="23"/>
      <c r="HN158" s="23"/>
      <c r="HO158" s="23"/>
      <c r="HP158" s="23"/>
      <c r="HQ158" s="23"/>
      <c r="HR158" s="23"/>
      <c r="HS158" s="23"/>
      <c r="HT158" s="23"/>
      <c r="HU158" s="23"/>
      <c r="HV158" s="23"/>
      <c r="HW158" s="23"/>
      <c r="HX158" s="23"/>
      <c r="HY158" s="23"/>
      <c r="HZ158" s="23"/>
      <c r="IA158" s="23"/>
      <c r="IB158" s="23"/>
      <c r="IC158" s="23"/>
      <c r="ID158" s="23"/>
      <c r="IE158" s="23"/>
      <c r="IF158" s="23"/>
      <c r="IG158" s="23"/>
      <c r="IH158" s="23"/>
      <c r="II158" s="23"/>
      <c r="IJ158" s="23"/>
      <c r="IK158" s="23"/>
      <c r="IL158" s="23"/>
      <c r="IM158" s="23"/>
      <c r="IN158" s="23"/>
      <c r="IO158" s="23"/>
      <c r="IP158" s="23"/>
      <c r="IQ158" s="23"/>
      <c r="IR158" s="23"/>
      <c r="IS158" s="23"/>
      <c r="IT158" s="23"/>
      <c r="IU158" s="23"/>
      <c r="IV158" s="23"/>
      <c r="IW158" s="23"/>
      <c r="IX158" s="23"/>
    </row>
    <row r="159" spans="1:258" s="24" customFormat="1" ht="13.8" hidden="1">
      <c r="A159" s="24">
        <v>60</v>
      </c>
      <c r="B159" s="26">
        <f t="shared" ca="1" si="96"/>
        <v>47489</v>
      </c>
      <c r="C159" s="25">
        <f t="shared" si="105"/>
        <v>8036.166616440637</v>
      </c>
      <c r="D159" s="25">
        <f t="shared" si="106"/>
        <v>0</v>
      </c>
      <c r="E159" s="25"/>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23"/>
      <c r="DY159" s="23"/>
      <c r="DZ159" s="23"/>
      <c r="EA159" s="23"/>
      <c r="EB159" s="23"/>
      <c r="EC159" s="23"/>
      <c r="ED159" s="23"/>
      <c r="EE159" s="23"/>
      <c r="EF159" s="23"/>
      <c r="EG159" s="23"/>
      <c r="EH159" s="23"/>
      <c r="EI159" s="23"/>
      <c r="EJ159" s="23"/>
      <c r="EK159" s="23"/>
      <c r="EL159" s="23"/>
      <c r="EM159" s="23"/>
      <c r="EN159" s="23"/>
      <c r="EO159" s="23"/>
      <c r="EP159" s="23"/>
      <c r="EQ159" s="23"/>
      <c r="ER159" s="23"/>
      <c r="ES159" s="23"/>
      <c r="ET159" s="23"/>
      <c r="EU159" s="23"/>
      <c r="EV159" s="23"/>
      <c r="EW159" s="23"/>
      <c r="EX159" s="23"/>
      <c r="EY159" s="23"/>
      <c r="EZ159" s="23"/>
      <c r="FA159" s="23"/>
      <c r="FB159" s="23"/>
      <c r="FC159" s="23"/>
      <c r="FD159" s="23"/>
      <c r="FE159" s="23"/>
      <c r="FF159" s="23"/>
      <c r="FG159" s="23"/>
      <c r="FH159" s="23"/>
      <c r="FI159" s="23"/>
      <c r="FJ159" s="23"/>
      <c r="FK159" s="23"/>
      <c r="FL159" s="23"/>
      <c r="FM159" s="23"/>
      <c r="FN159" s="23"/>
      <c r="FO159" s="23"/>
      <c r="FP159" s="23"/>
      <c r="FQ159" s="23"/>
      <c r="FR159" s="23"/>
      <c r="FS159" s="23"/>
      <c r="FT159" s="23"/>
      <c r="FU159" s="23"/>
      <c r="FV159" s="23"/>
      <c r="FW159" s="23"/>
      <c r="FX159" s="23"/>
      <c r="FY159" s="23"/>
      <c r="FZ159" s="23"/>
      <c r="GA159" s="23"/>
      <c r="GB159" s="23"/>
      <c r="GC159" s="23"/>
      <c r="GD159" s="23"/>
      <c r="GE159" s="23"/>
      <c r="GF159" s="23"/>
      <c r="GG159" s="23"/>
      <c r="GH159" s="23"/>
      <c r="GI159" s="23"/>
      <c r="GJ159" s="23"/>
      <c r="GK159" s="23"/>
      <c r="GL159" s="23"/>
      <c r="GM159" s="23"/>
      <c r="GN159" s="23"/>
      <c r="GO159" s="23"/>
      <c r="GP159" s="23"/>
      <c r="GQ159" s="23"/>
      <c r="GR159" s="23"/>
      <c r="GS159" s="23"/>
      <c r="GT159" s="23"/>
      <c r="GU159" s="23"/>
      <c r="GV159" s="23"/>
      <c r="GW159" s="23"/>
      <c r="GX159" s="23"/>
      <c r="GY159" s="23"/>
      <c r="GZ159" s="23"/>
      <c r="HA159" s="23"/>
      <c r="HB159" s="23"/>
      <c r="HC159" s="23"/>
      <c r="HD159" s="23"/>
      <c r="HE159" s="23"/>
      <c r="HF159" s="23"/>
      <c r="HG159" s="23"/>
      <c r="HH159" s="23"/>
      <c r="HI159" s="23"/>
      <c r="HJ159" s="23"/>
      <c r="HK159" s="23"/>
      <c r="HL159" s="23"/>
      <c r="HM159" s="23"/>
      <c r="HN159" s="23"/>
      <c r="HO159" s="23"/>
      <c r="HP159" s="23"/>
      <c r="HQ159" s="23"/>
      <c r="HR159" s="23"/>
      <c r="HS159" s="23"/>
      <c r="HT159" s="23"/>
      <c r="HU159" s="23"/>
      <c r="HV159" s="23"/>
      <c r="HW159" s="23"/>
      <c r="HX159" s="23"/>
      <c r="HY159" s="23"/>
      <c r="HZ159" s="23"/>
      <c r="IA159" s="23"/>
      <c r="IB159" s="23"/>
      <c r="IC159" s="23"/>
      <c r="ID159" s="23"/>
      <c r="IE159" s="23"/>
      <c r="IF159" s="23"/>
      <c r="IG159" s="23"/>
      <c r="IH159" s="23"/>
      <c r="II159" s="23"/>
      <c r="IJ159" s="23"/>
      <c r="IK159" s="23"/>
      <c r="IL159" s="23"/>
      <c r="IM159" s="23"/>
      <c r="IN159" s="23"/>
      <c r="IO159" s="23"/>
      <c r="IP159" s="23"/>
      <c r="IQ159" s="23"/>
      <c r="IR159" s="23"/>
      <c r="IS159" s="23"/>
      <c r="IT159" s="23"/>
      <c r="IU159" s="23"/>
      <c r="IV159" s="23"/>
      <c r="IW159" s="23"/>
      <c r="IX159" s="23"/>
    </row>
    <row r="160" spans="1:258" s="24" customFormat="1" ht="13.8" hidden="1">
      <c r="A160" s="24">
        <v>61</v>
      </c>
      <c r="B160" s="26">
        <f t="shared" ca="1" si="96"/>
        <v>47520</v>
      </c>
      <c r="C160" s="25">
        <f t="shared" ref="C160:C171" si="107">AJ41</f>
        <v>7969.9999501875118</v>
      </c>
      <c r="D160" s="25">
        <f t="shared" ref="D160:D171" si="108">AK41</f>
        <v>0</v>
      </c>
      <c r="E160" s="25"/>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23"/>
      <c r="DY160" s="23"/>
      <c r="DZ160" s="23"/>
      <c r="EA160" s="23"/>
      <c r="EB160" s="23"/>
      <c r="EC160" s="23"/>
      <c r="ED160" s="23"/>
      <c r="EE160" s="23"/>
      <c r="EF160" s="23"/>
      <c r="EG160" s="23"/>
      <c r="EH160" s="23"/>
      <c r="EI160" s="23"/>
      <c r="EJ160" s="23"/>
      <c r="EK160" s="23"/>
      <c r="EL160" s="23"/>
      <c r="EM160" s="23"/>
      <c r="EN160" s="23"/>
      <c r="EO160" s="23"/>
      <c r="EP160" s="23"/>
      <c r="EQ160" s="23"/>
      <c r="ER160" s="23"/>
      <c r="ES160" s="23"/>
      <c r="ET160" s="23"/>
      <c r="EU160" s="23"/>
      <c r="EV160" s="23"/>
      <c r="EW160" s="23"/>
      <c r="EX160" s="23"/>
      <c r="EY160" s="23"/>
      <c r="EZ160" s="23"/>
      <c r="FA160" s="23"/>
      <c r="FB160" s="23"/>
      <c r="FC160" s="23"/>
      <c r="FD160" s="23"/>
      <c r="FE160" s="23"/>
      <c r="FF160" s="23"/>
      <c r="FG160" s="23"/>
      <c r="FH160" s="23"/>
      <c r="FI160" s="23"/>
      <c r="FJ160" s="23"/>
      <c r="FK160" s="23"/>
      <c r="FL160" s="23"/>
      <c r="FM160" s="23"/>
      <c r="FN160" s="23"/>
      <c r="FO160" s="23"/>
      <c r="FP160" s="23"/>
      <c r="FQ160" s="23"/>
      <c r="FR160" s="23"/>
      <c r="FS160" s="23"/>
      <c r="FT160" s="23"/>
      <c r="FU160" s="23"/>
      <c r="FV160" s="23"/>
      <c r="FW160" s="23"/>
      <c r="FX160" s="23"/>
      <c r="FY160" s="23"/>
      <c r="FZ160" s="23"/>
      <c r="GA160" s="23"/>
      <c r="GB160" s="23"/>
      <c r="GC160" s="23"/>
      <c r="GD160" s="23"/>
      <c r="GE160" s="23"/>
      <c r="GF160" s="23"/>
      <c r="GG160" s="23"/>
      <c r="GH160" s="23"/>
      <c r="GI160" s="23"/>
      <c r="GJ160" s="23"/>
      <c r="GK160" s="23"/>
      <c r="GL160" s="23"/>
      <c r="GM160" s="23"/>
      <c r="GN160" s="23"/>
      <c r="GO160" s="23"/>
      <c r="GP160" s="23"/>
      <c r="GQ160" s="23"/>
      <c r="GR160" s="23"/>
      <c r="GS160" s="23"/>
      <c r="GT160" s="23"/>
      <c r="GU160" s="23"/>
      <c r="GV160" s="23"/>
      <c r="GW160" s="23"/>
      <c r="GX160" s="23"/>
      <c r="GY160" s="23"/>
      <c r="GZ160" s="23"/>
      <c r="HA160" s="23"/>
      <c r="HB160" s="23"/>
      <c r="HC160" s="23"/>
      <c r="HD160" s="23"/>
      <c r="HE160" s="23"/>
      <c r="HF160" s="23"/>
      <c r="HG160" s="23"/>
      <c r="HH160" s="23"/>
      <c r="HI160" s="23"/>
      <c r="HJ160" s="23"/>
      <c r="HK160" s="23"/>
      <c r="HL160" s="23"/>
      <c r="HM160" s="23"/>
      <c r="HN160" s="23"/>
      <c r="HO160" s="23"/>
      <c r="HP160" s="23"/>
      <c r="HQ160" s="23"/>
      <c r="HR160" s="23"/>
      <c r="HS160" s="23"/>
      <c r="HT160" s="23"/>
      <c r="HU160" s="23"/>
      <c r="HV160" s="23"/>
      <c r="HW160" s="23"/>
      <c r="HX160" s="23"/>
      <c r="HY160" s="23"/>
      <c r="HZ160" s="23"/>
      <c r="IA160" s="23"/>
      <c r="IB160" s="23"/>
      <c r="IC160" s="23"/>
      <c r="ID160" s="23"/>
      <c r="IE160" s="23"/>
      <c r="IF160" s="23"/>
      <c r="IG160" s="23"/>
      <c r="IH160" s="23"/>
      <c r="II160" s="23"/>
      <c r="IJ160" s="23"/>
      <c r="IK160" s="23"/>
      <c r="IL160" s="23"/>
      <c r="IM160" s="23"/>
      <c r="IN160" s="23"/>
      <c r="IO160" s="23"/>
      <c r="IP160" s="23"/>
      <c r="IQ160" s="23"/>
      <c r="IR160" s="23"/>
      <c r="IS160" s="23"/>
      <c r="IT160" s="23"/>
      <c r="IU160" s="23"/>
      <c r="IV160" s="23"/>
      <c r="IW160" s="23"/>
      <c r="IX160" s="23"/>
    </row>
    <row r="161" spans="1:258" s="24" customFormat="1" ht="13.8" hidden="1">
      <c r="A161" s="24">
        <v>62</v>
      </c>
      <c r="B161" s="26">
        <f t="shared" ca="1" si="96"/>
        <v>47548</v>
      </c>
      <c r="C161" s="25">
        <f t="shared" si="107"/>
        <v>7903.8332839343866</v>
      </c>
      <c r="D161" s="25">
        <f t="shared" si="108"/>
        <v>0</v>
      </c>
      <c r="E161" s="25"/>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c r="FO161" s="23"/>
      <c r="FP161" s="23"/>
      <c r="FQ161" s="23"/>
      <c r="FR161" s="23"/>
      <c r="FS161" s="23"/>
      <c r="FT161" s="23"/>
      <c r="FU161" s="23"/>
      <c r="FV161" s="23"/>
      <c r="FW161" s="23"/>
      <c r="FX161" s="23"/>
      <c r="FY161" s="23"/>
      <c r="FZ161" s="23"/>
      <c r="GA161" s="23"/>
      <c r="GB161" s="23"/>
      <c r="GC161" s="23"/>
      <c r="GD161" s="23"/>
      <c r="GE161" s="23"/>
      <c r="GF161" s="23"/>
      <c r="GG161" s="23"/>
      <c r="GH161" s="23"/>
      <c r="GI161" s="23"/>
      <c r="GJ161" s="23"/>
      <c r="GK161" s="23"/>
      <c r="GL161" s="23"/>
      <c r="GM161" s="23"/>
      <c r="GN161" s="23"/>
      <c r="GO161" s="23"/>
      <c r="GP161" s="23"/>
      <c r="GQ161" s="23"/>
      <c r="GR161" s="23"/>
      <c r="GS161" s="23"/>
      <c r="GT161" s="23"/>
      <c r="GU161" s="23"/>
      <c r="GV161" s="23"/>
      <c r="GW161" s="23"/>
      <c r="GX161" s="23"/>
      <c r="GY161" s="23"/>
      <c r="GZ161" s="23"/>
      <c r="HA161" s="23"/>
      <c r="HB161" s="23"/>
      <c r="HC161" s="23"/>
      <c r="HD161" s="23"/>
      <c r="HE161" s="23"/>
      <c r="HF161" s="23"/>
      <c r="HG161" s="23"/>
      <c r="HH161" s="23"/>
      <c r="HI161" s="23"/>
      <c r="HJ161" s="23"/>
      <c r="HK161" s="23"/>
      <c r="HL161" s="23"/>
      <c r="HM161" s="23"/>
      <c r="HN161" s="23"/>
      <c r="HO161" s="23"/>
      <c r="HP161" s="23"/>
      <c r="HQ161" s="23"/>
      <c r="HR161" s="23"/>
      <c r="HS161" s="23"/>
      <c r="HT161" s="23"/>
      <c r="HU161" s="23"/>
      <c r="HV161" s="23"/>
      <c r="HW161" s="23"/>
      <c r="HX161" s="23"/>
      <c r="HY161" s="23"/>
      <c r="HZ161" s="23"/>
      <c r="IA161" s="23"/>
      <c r="IB161" s="23"/>
      <c r="IC161" s="23"/>
      <c r="ID161" s="23"/>
      <c r="IE161" s="23"/>
      <c r="IF161" s="23"/>
      <c r="IG161" s="23"/>
      <c r="IH161" s="23"/>
      <c r="II161" s="23"/>
      <c r="IJ161" s="23"/>
      <c r="IK161" s="23"/>
      <c r="IL161" s="23"/>
      <c r="IM161" s="23"/>
      <c r="IN161" s="23"/>
      <c r="IO161" s="23"/>
      <c r="IP161" s="23"/>
      <c r="IQ161" s="23"/>
      <c r="IR161" s="23"/>
      <c r="IS161" s="23"/>
      <c r="IT161" s="23"/>
      <c r="IU161" s="23"/>
      <c r="IV161" s="23"/>
      <c r="IW161" s="23"/>
      <c r="IX161" s="23"/>
    </row>
    <row r="162" spans="1:258" s="24" customFormat="1" ht="13.8" hidden="1">
      <c r="A162" s="24">
        <v>63</v>
      </c>
      <c r="B162" s="26">
        <f t="shared" ca="1" si="96"/>
        <v>47579</v>
      </c>
      <c r="C162" s="25">
        <f t="shared" si="107"/>
        <v>7837.6666176812614</v>
      </c>
      <c r="D162" s="25">
        <f t="shared" si="108"/>
        <v>0</v>
      </c>
      <c r="E162" s="25"/>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c r="FO162" s="23"/>
      <c r="FP162" s="23"/>
      <c r="FQ162" s="23"/>
      <c r="FR162" s="23"/>
      <c r="FS162" s="23"/>
      <c r="FT162" s="23"/>
      <c r="FU162" s="23"/>
      <c r="FV162" s="23"/>
      <c r="FW162" s="23"/>
      <c r="FX162" s="23"/>
      <c r="FY162" s="23"/>
      <c r="FZ162" s="23"/>
      <c r="GA162" s="23"/>
      <c r="GB162" s="23"/>
      <c r="GC162" s="23"/>
      <c r="GD162" s="23"/>
      <c r="GE162" s="23"/>
      <c r="GF162" s="23"/>
      <c r="GG162" s="23"/>
      <c r="GH162" s="23"/>
      <c r="GI162" s="23"/>
      <c r="GJ162" s="23"/>
      <c r="GK162" s="23"/>
      <c r="GL162" s="23"/>
      <c r="GM162" s="23"/>
      <c r="GN162" s="23"/>
      <c r="GO162" s="23"/>
      <c r="GP162" s="23"/>
      <c r="GQ162" s="23"/>
      <c r="GR162" s="23"/>
      <c r="GS162" s="23"/>
      <c r="GT162" s="23"/>
      <c r="GU162" s="23"/>
      <c r="GV162" s="23"/>
      <c r="GW162" s="23"/>
      <c r="GX162" s="23"/>
      <c r="GY162" s="23"/>
      <c r="GZ162" s="23"/>
      <c r="HA162" s="23"/>
      <c r="HB162" s="23"/>
      <c r="HC162" s="23"/>
      <c r="HD162" s="23"/>
      <c r="HE162" s="23"/>
      <c r="HF162" s="23"/>
      <c r="HG162" s="23"/>
      <c r="HH162" s="23"/>
      <c r="HI162" s="23"/>
      <c r="HJ162" s="23"/>
      <c r="HK162" s="23"/>
      <c r="HL162" s="23"/>
      <c r="HM162" s="23"/>
      <c r="HN162" s="23"/>
      <c r="HO162" s="23"/>
      <c r="HP162" s="23"/>
      <c r="HQ162" s="23"/>
      <c r="HR162" s="23"/>
      <c r="HS162" s="23"/>
      <c r="HT162" s="23"/>
      <c r="HU162" s="23"/>
      <c r="HV162" s="23"/>
      <c r="HW162" s="23"/>
      <c r="HX162" s="23"/>
      <c r="HY162" s="23"/>
      <c r="HZ162" s="23"/>
      <c r="IA162" s="23"/>
      <c r="IB162" s="23"/>
      <c r="IC162" s="23"/>
      <c r="ID162" s="23"/>
      <c r="IE162" s="23"/>
      <c r="IF162" s="23"/>
      <c r="IG162" s="23"/>
      <c r="IH162" s="23"/>
      <c r="II162" s="23"/>
      <c r="IJ162" s="23"/>
      <c r="IK162" s="23"/>
      <c r="IL162" s="23"/>
      <c r="IM162" s="23"/>
      <c r="IN162" s="23"/>
      <c r="IO162" s="23"/>
      <c r="IP162" s="23"/>
      <c r="IQ162" s="23"/>
      <c r="IR162" s="23"/>
      <c r="IS162" s="23"/>
      <c r="IT162" s="23"/>
      <c r="IU162" s="23"/>
      <c r="IV162" s="23"/>
      <c r="IW162" s="23"/>
      <c r="IX162" s="23"/>
    </row>
    <row r="163" spans="1:258" s="24" customFormat="1" ht="13.8" hidden="1">
      <c r="A163" s="24">
        <v>64</v>
      </c>
      <c r="B163" s="26">
        <f t="shared" ca="1" si="96"/>
        <v>47609</v>
      </c>
      <c r="C163" s="25">
        <f t="shared" si="107"/>
        <v>7771.4999514281362</v>
      </c>
      <c r="D163" s="25">
        <f t="shared" si="108"/>
        <v>0</v>
      </c>
      <c r="E163" s="25"/>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c r="FO163" s="23"/>
      <c r="FP163" s="23"/>
      <c r="FQ163" s="23"/>
      <c r="FR163" s="23"/>
      <c r="FS163" s="23"/>
      <c r="FT163" s="23"/>
      <c r="FU163" s="23"/>
      <c r="FV163" s="23"/>
      <c r="FW163" s="23"/>
      <c r="FX163" s="23"/>
      <c r="FY163" s="23"/>
      <c r="FZ163" s="23"/>
      <c r="GA163" s="23"/>
      <c r="GB163" s="23"/>
      <c r="GC163" s="23"/>
      <c r="GD163" s="23"/>
      <c r="GE163" s="23"/>
      <c r="GF163" s="23"/>
      <c r="GG163" s="23"/>
      <c r="GH163" s="23"/>
      <c r="GI163" s="23"/>
      <c r="GJ163" s="23"/>
      <c r="GK163" s="23"/>
      <c r="GL163" s="23"/>
      <c r="GM163" s="23"/>
      <c r="GN163" s="23"/>
      <c r="GO163" s="23"/>
      <c r="GP163" s="23"/>
      <c r="GQ163" s="23"/>
      <c r="GR163" s="23"/>
      <c r="GS163" s="23"/>
      <c r="GT163" s="23"/>
      <c r="GU163" s="23"/>
      <c r="GV163" s="23"/>
      <c r="GW163" s="23"/>
      <c r="GX163" s="23"/>
      <c r="GY163" s="23"/>
      <c r="GZ163" s="23"/>
      <c r="HA163" s="23"/>
      <c r="HB163" s="23"/>
      <c r="HC163" s="23"/>
      <c r="HD163" s="23"/>
      <c r="HE163" s="23"/>
      <c r="HF163" s="23"/>
      <c r="HG163" s="23"/>
      <c r="HH163" s="23"/>
      <c r="HI163" s="23"/>
      <c r="HJ163" s="23"/>
      <c r="HK163" s="23"/>
      <c r="HL163" s="23"/>
      <c r="HM163" s="23"/>
      <c r="HN163" s="23"/>
      <c r="HO163" s="23"/>
      <c r="HP163" s="23"/>
      <c r="HQ163" s="23"/>
      <c r="HR163" s="23"/>
      <c r="HS163" s="23"/>
      <c r="HT163" s="23"/>
      <c r="HU163" s="23"/>
      <c r="HV163" s="23"/>
      <c r="HW163" s="23"/>
      <c r="HX163" s="23"/>
      <c r="HY163" s="23"/>
      <c r="HZ163" s="23"/>
      <c r="IA163" s="23"/>
      <c r="IB163" s="23"/>
      <c r="IC163" s="23"/>
      <c r="ID163" s="23"/>
      <c r="IE163" s="23"/>
      <c r="IF163" s="23"/>
      <c r="IG163" s="23"/>
      <c r="IH163" s="23"/>
      <c r="II163" s="23"/>
      <c r="IJ163" s="23"/>
      <c r="IK163" s="23"/>
      <c r="IL163" s="23"/>
      <c r="IM163" s="23"/>
      <c r="IN163" s="23"/>
      <c r="IO163" s="23"/>
      <c r="IP163" s="23"/>
      <c r="IQ163" s="23"/>
      <c r="IR163" s="23"/>
      <c r="IS163" s="23"/>
      <c r="IT163" s="23"/>
      <c r="IU163" s="23"/>
      <c r="IV163" s="23"/>
      <c r="IW163" s="23"/>
      <c r="IX163" s="23"/>
    </row>
    <row r="164" spans="1:258" s="24" customFormat="1" ht="13.8" hidden="1">
      <c r="A164" s="24">
        <v>65</v>
      </c>
      <c r="B164" s="26">
        <f t="shared" ref="B164:B227" ca="1" si="109">EDATE(B163,1)</f>
        <v>47640</v>
      </c>
      <c r="C164" s="25">
        <f t="shared" si="107"/>
        <v>7705.333285175011</v>
      </c>
      <c r="D164" s="25">
        <f t="shared" si="108"/>
        <v>0</v>
      </c>
      <c r="E164" s="25"/>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c r="FO164" s="23"/>
      <c r="FP164" s="23"/>
      <c r="FQ164" s="23"/>
      <c r="FR164" s="23"/>
      <c r="FS164" s="23"/>
      <c r="FT164" s="23"/>
      <c r="FU164" s="23"/>
      <c r="FV164" s="23"/>
      <c r="FW164" s="23"/>
      <c r="FX164" s="23"/>
      <c r="FY164" s="23"/>
      <c r="FZ164" s="23"/>
      <c r="GA164" s="23"/>
      <c r="GB164" s="23"/>
      <c r="GC164" s="23"/>
      <c r="GD164" s="23"/>
      <c r="GE164" s="23"/>
      <c r="GF164" s="23"/>
      <c r="GG164" s="23"/>
      <c r="GH164" s="23"/>
      <c r="GI164" s="23"/>
      <c r="GJ164" s="23"/>
      <c r="GK164" s="23"/>
      <c r="GL164" s="23"/>
      <c r="GM164" s="23"/>
      <c r="GN164" s="23"/>
      <c r="GO164" s="23"/>
      <c r="GP164" s="23"/>
      <c r="GQ164" s="23"/>
      <c r="GR164" s="23"/>
      <c r="GS164" s="23"/>
      <c r="GT164" s="23"/>
      <c r="GU164" s="23"/>
      <c r="GV164" s="23"/>
      <c r="GW164" s="23"/>
      <c r="GX164" s="23"/>
      <c r="GY164" s="23"/>
      <c r="GZ164" s="23"/>
      <c r="HA164" s="23"/>
      <c r="HB164" s="23"/>
      <c r="HC164" s="23"/>
      <c r="HD164" s="23"/>
      <c r="HE164" s="23"/>
      <c r="HF164" s="23"/>
      <c r="HG164" s="23"/>
      <c r="HH164" s="23"/>
      <c r="HI164" s="23"/>
      <c r="HJ164" s="23"/>
      <c r="HK164" s="23"/>
      <c r="HL164" s="23"/>
      <c r="HM164" s="23"/>
      <c r="HN164" s="23"/>
      <c r="HO164" s="23"/>
      <c r="HP164" s="23"/>
      <c r="HQ164" s="23"/>
      <c r="HR164" s="23"/>
      <c r="HS164" s="23"/>
      <c r="HT164" s="23"/>
      <c r="HU164" s="23"/>
      <c r="HV164" s="23"/>
      <c r="HW164" s="23"/>
      <c r="HX164" s="23"/>
      <c r="HY164" s="23"/>
      <c r="HZ164" s="23"/>
      <c r="IA164" s="23"/>
      <c r="IB164" s="23"/>
      <c r="IC164" s="23"/>
      <c r="ID164" s="23"/>
      <c r="IE164" s="23"/>
      <c r="IF164" s="23"/>
      <c r="IG164" s="23"/>
      <c r="IH164" s="23"/>
      <c r="II164" s="23"/>
      <c r="IJ164" s="23"/>
      <c r="IK164" s="23"/>
      <c r="IL164" s="23"/>
      <c r="IM164" s="23"/>
      <c r="IN164" s="23"/>
      <c r="IO164" s="23"/>
      <c r="IP164" s="23"/>
      <c r="IQ164" s="23"/>
      <c r="IR164" s="23"/>
      <c r="IS164" s="23"/>
      <c r="IT164" s="23"/>
      <c r="IU164" s="23"/>
      <c r="IV164" s="23"/>
      <c r="IW164" s="23"/>
      <c r="IX164" s="23"/>
    </row>
    <row r="165" spans="1:258" s="24" customFormat="1" ht="13.8" hidden="1">
      <c r="A165" s="24">
        <v>66</v>
      </c>
      <c r="B165" s="26">
        <f t="shared" ca="1" si="109"/>
        <v>47670</v>
      </c>
      <c r="C165" s="25">
        <f t="shared" si="107"/>
        <v>7639.1666189218859</v>
      </c>
      <c r="D165" s="25">
        <f t="shared" si="108"/>
        <v>0</v>
      </c>
      <c r="E165" s="25"/>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c r="FO165" s="23"/>
      <c r="FP165" s="23"/>
      <c r="FQ165" s="23"/>
      <c r="FR165" s="23"/>
      <c r="FS165" s="23"/>
      <c r="FT165" s="23"/>
      <c r="FU165" s="23"/>
      <c r="FV165" s="23"/>
      <c r="FW165" s="23"/>
      <c r="FX165" s="23"/>
      <c r="FY165" s="23"/>
      <c r="FZ165" s="23"/>
      <c r="GA165" s="23"/>
      <c r="GB165" s="23"/>
      <c r="GC165" s="23"/>
      <c r="GD165" s="23"/>
      <c r="GE165" s="23"/>
      <c r="GF165" s="23"/>
      <c r="GG165" s="23"/>
      <c r="GH165" s="23"/>
      <c r="GI165" s="23"/>
      <c r="GJ165" s="23"/>
      <c r="GK165" s="23"/>
      <c r="GL165" s="23"/>
      <c r="GM165" s="23"/>
      <c r="GN165" s="23"/>
      <c r="GO165" s="23"/>
      <c r="GP165" s="23"/>
      <c r="GQ165" s="23"/>
      <c r="GR165" s="23"/>
      <c r="GS165" s="23"/>
      <c r="GT165" s="23"/>
      <c r="GU165" s="23"/>
      <c r="GV165" s="23"/>
      <c r="GW165" s="23"/>
      <c r="GX165" s="23"/>
      <c r="GY165" s="23"/>
      <c r="GZ165" s="23"/>
      <c r="HA165" s="23"/>
      <c r="HB165" s="23"/>
      <c r="HC165" s="23"/>
      <c r="HD165" s="23"/>
      <c r="HE165" s="23"/>
      <c r="HF165" s="23"/>
      <c r="HG165" s="23"/>
      <c r="HH165" s="23"/>
      <c r="HI165" s="23"/>
      <c r="HJ165" s="23"/>
      <c r="HK165" s="23"/>
      <c r="HL165" s="23"/>
      <c r="HM165" s="23"/>
      <c r="HN165" s="23"/>
      <c r="HO165" s="23"/>
      <c r="HP165" s="23"/>
      <c r="HQ165" s="23"/>
      <c r="HR165" s="23"/>
      <c r="HS165" s="23"/>
      <c r="HT165" s="23"/>
      <c r="HU165" s="23"/>
      <c r="HV165" s="23"/>
      <c r="HW165" s="23"/>
      <c r="HX165" s="23"/>
      <c r="HY165" s="23"/>
      <c r="HZ165" s="23"/>
      <c r="IA165" s="23"/>
      <c r="IB165" s="23"/>
      <c r="IC165" s="23"/>
      <c r="ID165" s="23"/>
      <c r="IE165" s="23"/>
      <c r="IF165" s="23"/>
      <c r="IG165" s="23"/>
      <c r="IH165" s="23"/>
      <c r="II165" s="23"/>
      <c r="IJ165" s="23"/>
      <c r="IK165" s="23"/>
      <c r="IL165" s="23"/>
      <c r="IM165" s="23"/>
      <c r="IN165" s="23"/>
      <c r="IO165" s="23"/>
      <c r="IP165" s="23"/>
      <c r="IQ165" s="23"/>
      <c r="IR165" s="23"/>
      <c r="IS165" s="23"/>
      <c r="IT165" s="23"/>
      <c r="IU165" s="23"/>
      <c r="IV165" s="23"/>
      <c r="IW165" s="23"/>
      <c r="IX165" s="23"/>
    </row>
    <row r="166" spans="1:258" s="24" customFormat="1" ht="13.8" hidden="1">
      <c r="A166" s="24">
        <v>67</v>
      </c>
      <c r="B166" s="26">
        <f t="shared" ca="1" si="109"/>
        <v>47701</v>
      </c>
      <c r="C166" s="25">
        <f t="shared" si="107"/>
        <v>7572.9999526687607</v>
      </c>
      <c r="D166" s="25">
        <f t="shared" si="108"/>
        <v>0</v>
      </c>
      <c r="E166" s="25"/>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c r="FO166" s="23"/>
      <c r="FP166" s="23"/>
      <c r="FQ166" s="23"/>
      <c r="FR166" s="23"/>
      <c r="FS166" s="23"/>
      <c r="FT166" s="23"/>
      <c r="FU166" s="23"/>
      <c r="FV166" s="23"/>
      <c r="FW166" s="23"/>
      <c r="FX166" s="23"/>
      <c r="FY166" s="23"/>
      <c r="FZ166" s="23"/>
      <c r="GA166" s="23"/>
      <c r="GB166" s="23"/>
      <c r="GC166" s="23"/>
      <c r="GD166" s="23"/>
      <c r="GE166" s="23"/>
      <c r="GF166" s="23"/>
      <c r="GG166" s="23"/>
      <c r="GH166" s="23"/>
      <c r="GI166" s="23"/>
      <c r="GJ166" s="23"/>
      <c r="GK166" s="23"/>
      <c r="GL166" s="23"/>
      <c r="GM166" s="23"/>
      <c r="GN166" s="23"/>
      <c r="GO166" s="23"/>
      <c r="GP166" s="23"/>
      <c r="GQ166" s="23"/>
      <c r="GR166" s="23"/>
      <c r="GS166" s="23"/>
      <c r="GT166" s="23"/>
      <c r="GU166" s="23"/>
      <c r="GV166" s="23"/>
      <c r="GW166" s="23"/>
      <c r="GX166" s="23"/>
      <c r="GY166" s="23"/>
      <c r="GZ166" s="23"/>
      <c r="HA166" s="23"/>
      <c r="HB166" s="23"/>
      <c r="HC166" s="23"/>
      <c r="HD166" s="23"/>
      <c r="HE166" s="23"/>
      <c r="HF166" s="23"/>
      <c r="HG166" s="23"/>
      <c r="HH166" s="23"/>
      <c r="HI166" s="23"/>
      <c r="HJ166" s="23"/>
      <c r="HK166" s="23"/>
      <c r="HL166" s="23"/>
      <c r="HM166" s="23"/>
      <c r="HN166" s="23"/>
      <c r="HO166" s="23"/>
      <c r="HP166" s="23"/>
      <c r="HQ166" s="23"/>
      <c r="HR166" s="23"/>
      <c r="HS166" s="23"/>
      <c r="HT166" s="23"/>
      <c r="HU166" s="23"/>
      <c r="HV166" s="23"/>
      <c r="HW166" s="23"/>
      <c r="HX166" s="23"/>
      <c r="HY166" s="23"/>
      <c r="HZ166" s="23"/>
      <c r="IA166" s="23"/>
      <c r="IB166" s="23"/>
      <c r="IC166" s="23"/>
      <c r="ID166" s="23"/>
      <c r="IE166" s="23"/>
      <c r="IF166" s="23"/>
      <c r="IG166" s="23"/>
      <c r="IH166" s="23"/>
      <c r="II166" s="23"/>
      <c r="IJ166" s="23"/>
      <c r="IK166" s="23"/>
      <c r="IL166" s="23"/>
      <c r="IM166" s="23"/>
      <c r="IN166" s="23"/>
      <c r="IO166" s="23"/>
      <c r="IP166" s="23"/>
      <c r="IQ166" s="23"/>
      <c r="IR166" s="23"/>
      <c r="IS166" s="23"/>
      <c r="IT166" s="23"/>
      <c r="IU166" s="23"/>
      <c r="IV166" s="23"/>
      <c r="IW166" s="23"/>
      <c r="IX166" s="23"/>
    </row>
    <row r="167" spans="1:258" s="24" customFormat="1" ht="13.8" hidden="1">
      <c r="A167" s="24">
        <v>68</v>
      </c>
      <c r="B167" s="26">
        <f t="shared" ca="1" si="109"/>
        <v>47732</v>
      </c>
      <c r="C167" s="25">
        <f t="shared" si="107"/>
        <v>7506.8332864156355</v>
      </c>
      <c r="D167" s="25">
        <f t="shared" si="108"/>
        <v>0</v>
      </c>
      <c r="E167" s="25"/>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c r="FO167" s="23"/>
      <c r="FP167" s="23"/>
      <c r="FQ167" s="23"/>
      <c r="FR167" s="23"/>
      <c r="FS167" s="23"/>
      <c r="FT167" s="23"/>
      <c r="FU167" s="23"/>
      <c r="FV167" s="23"/>
      <c r="FW167" s="23"/>
      <c r="FX167" s="23"/>
      <c r="FY167" s="23"/>
      <c r="FZ167" s="23"/>
      <c r="GA167" s="23"/>
      <c r="GB167" s="23"/>
      <c r="GC167" s="23"/>
      <c r="GD167" s="23"/>
      <c r="GE167" s="23"/>
      <c r="GF167" s="23"/>
      <c r="GG167" s="23"/>
      <c r="GH167" s="23"/>
      <c r="GI167" s="23"/>
      <c r="GJ167" s="23"/>
      <c r="GK167" s="23"/>
      <c r="GL167" s="23"/>
      <c r="GM167" s="23"/>
      <c r="GN167" s="23"/>
      <c r="GO167" s="23"/>
      <c r="GP167" s="23"/>
      <c r="GQ167" s="23"/>
      <c r="GR167" s="23"/>
      <c r="GS167" s="23"/>
      <c r="GT167" s="23"/>
      <c r="GU167" s="23"/>
      <c r="GV167" s="23"/>
      <c r="GW167" s="23"/>
      <c r="GX167" s="23"/>
      <c r="GY167" s="23"/>
      <c r="GZ167" s="23"/>
      <c r="HA167" s="23"/>
      <c r="HB167" s="23"/>
      <c r="HC167" s="23"/>
      <c r="HD167" s="23"/>
      <c r="HE167" s="23"/>
      <c r="HF167" s="23"/>
      <c r="HG167" s="23"/>
      <c r="HH167" s="23"/>
      <c r="HI167" s="23"/>
      <c r="HJ167" s="23"/>
      <c r="HK167" s="23"/>
      <c r="HL167" s="23"/>
      <c r="HM167" s="23"/>
      <c r="HN167" s="23"/>
      <c r="HO167" s="23"/>
      <c r="HP167" s="23"/>
      <c r="HQ167" s="23"/>
      <c r="HR167" s="23"/>
      <c r="HS167" s="23"/>
      <c r="HT167" s="23"/>
      <c r="HU167" s="23"/>
      <c r="HV167" s="23"/>
      <c r="HW167" s="23"/>
      <c r="HX167" s="23"/>
      <c r="HY167" s="23"/>
      <c r="HZ167" s="23"/>
      <c r="IA167" s="23"/>
      <c r="IB167" s="23"/>
      <c r="IC167" s="23"/>
      <c r="ID167" s="23"/>
      <c r="IE167" s="23"/>
      <c r="IF167" s="23"/>
      <c r="IG167" s="23"/>
      <c r="IH167" s="23"/>
      <c r="II167" s="23"/>
      <c r="IJ167" s="23"/>
      <c r="IK167" s="23"/>
      <c r="IL167" s="23"/>
      <c r="IM167" s="23"/>
      <c r="IN167" s="23"/>
      <c r="IO167" s="23"/>
      <c r="IP167" s="23"/>
      <c r="IQ167" s="23"/>
      <c r="IR167" s="23"/>
      <c r="IS167" s="23"/>
      <c r="IT167" s="23"/>
      <c r="IU167" s="23"/>
      <c r="IV167" s="23"/>
      <c r="IW167" s="23"/>
      <c r="IX167" s="23"/>
    </row>
    <row r="168" spans="1:258" s="24" customFormat="1" ht="13.8" hidden="1">
      <c r="A168" s="24">
        <v>69</v>
      </c>
      <c r="B168" s="26">
        <f t="shared" ca="1" si="109"/>
        <v>47762</v>
      </c>
      <c r="C168" s="25">
        <f t="shared" si="107"/>
        <v>7440.6666201625103</v>
      </c>
      <c r="D168" s="25">
        <f t="shared" si="108"/>
        <v>0</v>
      </c>
      <c r="E168" s="25"/>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c r="FO168" s="23"/>
      <c r="FP168" s="23"/>
      <c r="FQ168" s="23"/>
      <c r="FR168" s="23"/>
      <c r="FS168" s="23"/>
      <c r="FT168" s="23"/>
      <c r="FU168" s="23"/>
      <c r="FV168" s="23"/>
      <c r="FW168" s="23"/>
      <c r="FX168" s="23"/>
      <c r="FY168" s="23"/>
      <c r="FZ168" s="23"/>
      <c r="GA168" s="23"/>
      <c r="GB168" s="23"/>
      <c r="GC168" s="23"/>
      <c r="GD168" s="23"/>
      <c r="GE168" s="23"/>
      <c r="GF168" s="23"/>
      <c r="GG168" s="23"/>
      <c r="GH168" s="23"/>
      <c r="GI168" s="23"/>
      <c r="GJ168" s="23"/>
      <c r="GK168" s="23"/>
      <c r="GL168" s="23"/>
      <c r="GM168" s="23"/>
      <c r="GN168" s="23"/>
      <c r="GO168" s="23"/>
      <c r="GP168" s="23"/>
      <c r="GQ168" s="23"/>
      <c r="GR168" s="23"/>
      <c r="GS168" s="23"/>
      <c r="GT168" s="23"/>
      <c r="GU168" s="23"/>
      <c r="GV168" s="23"/>
      <c r="GW168" s="23"/>
      <c r="GX168" s="23"/>
      <c r="GY168" s="23"/>
      <c r="GZ168" s="23"/>
      <c r="HA168" s="23"/>
      <c r="HB168" s="23"/>
      <c r="HC168" s="23"/>
      <c r="HD168" s="23"/>
      <c r="HE168" s="23"/>
      <c r="HF168" s="23"/>
      <c r="HG168" s="23"/>
      <c r="HH168" s="23"/>
      <c r="HI168" s="23"/>
      <c r="HJ168" s="23"/>
      <c r="HK168" s="23"/>
      <c r="HL168" s="23"/>
      <c r="HM168" s="23"/>
      <c r="HN168" s="23"/>
      <c r="HO168" s="23"/>
      <c r="HP168" s="23"/>
      <c r="HQ168" s="23"/>
      <c r="HR168" s="23"/>
      <c r="HS168" s="23"/>
      <c r="HT168" s="23"/>
      <c r="HU168" s="23"/>
      <c r="HV168" s="23"/>
      <c r="HW168" s="23"/>
      <c r="HX168" s="23"/>
      <c r="HY168" s="23"/>
      <c r="HZ168" s="23"/>
      <c r="IA168" s="23"/>
      <c r="IB168" s="23"/>
      <c r="IC168" s="23"/>
      <c r="ID168" s="23"/>
      <c r="IE168" s="23"/>
      <c r="IF168" s="23"/>
      <c r="IG168" s="23"/>
      <c r="IH168" s="23"/>
      <c r="II168" s="23"/>
      <c r="IJ168" s="23"/>
      <c r="IK168" s="23"/>
      <c r="IL168" s="23"/>
      <c r="IM168" s="23"/>
      <c r="IN168" s="23"/>
      <c r="IO168" s="23"/>
      <c r="IP168" s="23"/>
      <c r="IQ168" s="23"/>
      <c r="IR168" s="23"/>
      <c r="IS168" s="23"/>
      <c r="IT168" s="23"/>
      <c r="IU168" s="23"/>
      <c r="IV168" s="23"/>
      <c r="IW168" s="23"/>
      <c r="IX168" s="23"/>
    </row>
    <row r="169" spans="1:258" s="24" customFormat="1" ht="13.8" hidden="1">
      <c r="A169" s="24">
        <v>70</v>
      </c>
      <c r="B169" s="26">
        <f t="shared" ca="1" si="109"/>
        <v>47793</v>
      </c>
      <c r="C169" s="25">
        <f t="shared" si="107"/>
        <v>7374.4999539093851</v>
      </c>
      <c r="D169" s="25">
        <f t="shared" si="108"/>
        <v>0</v>
      </c>
      <c r="E169" s="25"/>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c r="FO169" s="23"/>
      <c r="FP169" s="23"/>
      <c r="FQ169" s="23"/>
      <c r="FR169" s="23"/>
      <c r="FS169" s="23"/>
      <c r="FT169" s="23"/>
      <c r="FU169" s="23"/>
      <c r="FV169" s="23"/>
      <c r="FW169" s="23"/>
      <c r="FX169" s="23"/>
      <c r="FY169" s="23"/>
      <c r="FZ169" s="23"/>
      <c r="GA169" s="23"/>
      <c r="GB169" s="23"/>
      <c r="GC169" s="23"/>
      <c r="GD169" s="23"/>
      <c r="GE169" s="23"/>
      <c r="GF169" s="23"/>
      <c r="GG169" s="23"/>
      <c r="GH169" s="23"/>
      <c r="GI169" s="23"/>
      <c r="GJ169" s="23"/>
      <c r="GK169" s="23"/>
      <c r="GL169" s="23"/>
      <c r="GM169" s="23"/>
      <c r="GN169" s="23"/>
      <c r="GO169" s="23"/>
      <c r="GP169" s="23"/>
      <c r="GQ169" s="23"/>
      <c r="GR169" s="23"/>
      <c r="GS169" s="23"/>
      <c r="GT169" s="23"/>
      <c r="GU169" s="23"/>
      <c r="GV169" s="23"/>
      <c r="GW169" s="23"/>
      <c r="GX169" s="23"/>
      <c r="GY169" s="23"/>
      <c r="GZ169" s="23"/>
      <c r="HA169" s="23"/>
      <c r="HB169" s="23"/>
      <c r="HC169" s="23"/>
      <c r="HD169" s="23"/>
      <c r="HE169" s="23"/>
      <c r="HF169" s="23"/>
      <c r="HG169" s="23"/>
      <c r="HH169" s="23"/>
      <c r="HI169" s="23"/>
      <c r="HJ169" s="23"/>
      <c r="HK169" s="23"/>
      <c r="HL169" s="23"/>
      <c r="HM169" s="23"/>
      <c r="HN169" s="23"/>
      <c r="HO169" s="23"/>
      <c r="HP169" s="23"/>
      <c r="HQ169" s="23"/>
      <c r="HR169" s="23"/>
      <c r="HS169" s="23"/>
      <c r="HT169" s="23"/>
      <c r="HU169" s="23"/>
      <c r="HV169" s="23"/>
      <c r="HW169" s="23"/>
      <c r="HX169" s="23"/>
      <c r="HY169" s="23"/>
      <c r="HZ169" s="23"/>
      <c r="IA169" s="23"/>
      <c r="IB169" s="23"/>
      <c r="IC169" s="23"/>
      <c r="ID169" s="23"/>
      <c r="IE169" s="23"/>
      <c r="IF169" s="23"/>
      <c r="IG169" s="23"/>
      <c r="IH169" s="23"/>
      <c r="II169" s="23"/>
      <c r="IJ169" s="23"/>
      <c r="IK169" s="23"/>
      <c r="IL169" s="23"/>
      <c r="IM169" s="23"/>
      <c r="IN169" s="23"/>
      <c r="IO169" s="23"/>
      <c r="IP169" s="23"/>
      <c r="IQ169" s="23"/>
      <c r="IR169" s="23"/>
      <c r="IS169" s="23"/>
      <c r="IT169" s="23"/>
      <c r="IU169" s="23"/>
      <c r="IV169" s="23"/>
      <c r="IW169" s="23"/>
      <c r="IX169" s="23"/>
    </row>
    <row r="170" spans="1:258" s="24" customFormat="1" ht="13.8" hidden="1">
      <c r="A170" s="24">
        <v>71</v>
      </c>
      <c r="B170" s="26">
        <f t="shared" ca="1" si="109"/>
        <v>47823</v>
      </c>
      <c r="C170" s="25">
        <f t="shared" si="107"/>
        <v>7308.3332876562599</v>
      </c>
      <c r="D170" s="25">
        <f t="shared" si="108"/>
        <v>0</v>
      </c>
      <c r="E170" s="25"/>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c r="FO170" s="23"/>
      <c r="FP170" s="23"/>
      <c r="FQ170" s="23"/>
      <c r="FR170" s="23"/>
      <c r="FS170" s="23"/>
      <c r="FT170" s="23"/>
      <c r="FU170" s="23"/>
      <c r="FV170" s="23"/>
      <c r="FW170" s="23"/>
      <c r="FX170" s="23"/>
      <c r="FY170" s="23"/>
      <c r="FZ170" s="23"/>
      <c r="GA170" s="23"/>
      <c r="GB170" s="23"/>
      <c r="GC170" s="23"/>
      <c r="GD170" s="23"/>
      <c r="GE170" s="23"/>
      <c r="GF170" s="23"/>
      <c r="GG170" s="23"/>
      <c r="GH170" s="23"/>
      <c r="GI170" s="23"/>
      <c r="GJ170" s="23"/>
      <c r="GK170" s="23"/>
      <c r="GL170" s="23"/>
      <c r="GM170" s="23"/>
      <c r="GN170" s="23"/>
      <c r="GO170" s="23"/>
      <c r="GP170" s="23"/>
      <c r="GQ170" s="23"/>
      <c r="GR170" s="23"/>
      <c r="GS170" s="23"/>
      <c r="GT170" s="23"/>
      <c r="GU170" s="23"/>
      <c r="GV170" s="23"/>
      <c r="GW170" s="23"/>
      <c r="GX170" s="23"/>
      <c r="GY170" s="23"/>
      <c r="GZ170" s="23"/>
      <c r="HA170" s="23"/>
      <c r="HB170" s="23"/>
      <c r="HC170" s="23"/>
      <c r="HD170" s="23"/>
      <c r="HE170" s="23"/>
      <c r="HF170" s="23"/>
      <c r="HG170" s="23"/>
      <c r="HH170" s="23"/>
      <c r="HI170" s="23"/>
      <c r="HJ170" s="23"/>
      <c r="HK170" s="23"/>
      <c r="HL170" s="23"/>
      <c r="HM170" s="23"/>
      <c r="HN170" s="23"/>
      <c r="HO170" s="23"/>
      <c r="HP170" s="23"/>
      <c r="HQ170" s="23"/>
      <c r="HR170" s="23"/>
      <c r="HS170" s="23"/>
      <c r="HT170" s="23"/>
      <c r="HU170" s="23"/>
      <c r="HV170" s="23"/>
      <c r="HW170" s="23"/>
      <c r="HX170" s="23"/>
      <c r="HY170" s="23"/>
      <c r="HZ170" s="23"/>
      <c r="IA170" s="23"/>
      <c r="IB170" s="23"/>
      <c r="IC170" s="23"/>
      <c r="ID170" s="23"/>
      <c r="IE170" s="23"/>
      <c r="IF170" s="23"/>
      <c r="IG170" s="23"/>
      <c r="IH170" s="23"/>
      <c r="II170" s="23"/>
      <c r="IJ170" s="23"/>
      <c r="IK170" s="23"/>
      <c r="IL170" s="23"/>
      <c r="IM170" s="23"/>
      <c r="IN170" s="23"/>
      <c r="IO170" s="23"/>
      <c r="IP170" s="23"/>
      <c r="IQ170" s="23"/>
      <c r="IR170" s="23"/>
      <c r="IS170" s="23"/>
      <c r="IT170" s="23"/>
      <c r="IU170" s="23"/>
      <c r="IV170" s="23"/>
      <c r="IW170" s="23"/>
      <c r="IX170" s="23"/>
    </row>
    <row r="171" spans="1:258" s="24" customFormat="1" ht="13.8" hidden="1">
      <c r="A171" s="24">
        <v>72</v>
      </c>
      <c r="B171" s="26">
        <f t="shared" ca="1" si="109"/>
        <v>47854</v>
      </c>
      <c r="C171" s="25">
        <f t="shared" si="107"/>
        <v>7242.1666214031347</v>
      </c>
      <c r="D171" s="25">
        <f t="shared" si="108"/>
        <v>0</v>
      </c>
      <c r="E171" s="25"/>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c r="FO171" s="23"/>
      <c r="FP171" s="23"/>
      <c r="FQ171" s="23"/>
      <c r="FR171" s="23"/>
      <c r="FS171" s="23"/>
      <c r="FT171" s="23"/>
      <c r="FU171" s="23"/>
      <c r="FV171" s="23"/>
      <c r="FW171" s="23"/>
      <c r="FX171" s="23"/>
      <c r="FY171" s="23"/>
      <c r="FZ171" s="23"/>
      <c r="GA171" s="23"/>
      <c r="GB171" s="23"/>
      <c r="GC171" s="23"/>
      <c r="GD171" s="23"/>
      <c r="GE171" s="23"/>
      <c r="GF171" s="23"/>
      <c r="GG171" s="23"/>
      <c r="GH171" s="23"/>
      <c r="GI171" s="23"/>
      <c r="GJ171" s="23"/>
      <c r="GK171" s="23"/>
      <c r="GL171" s="23"/>
      <c r="GM171" s="23"/>
      <c r="GN171" s="23"/>
      <c r="GO171" s="23"/>
      <c r="GP171" s="23"/>
      <c r="GQ171" s="23"/>
      <c r="GR171" s="23"/>
      <c r="GS171" s="23"/>
      <c r="GT171" s="23"/>
      <c r="GU171" s="23"/>
      <c r="GV171" s="23"/>
      <c r="GW171" s="23"/>
      <c r="GX171" s="23"/>
      <c r="GY171" s="23"/>
      <c r="GZ171" s="23"/>
      <c r="HA171" s="23"/>
      <c r="HB171" s="23"/>
      <c r="HC171" s="23"/>
      <c r="HD171" s="23"/>
      <c r="HE171" s="23"/>
      <c r="HF171" s="23"/>
      <c r="HG171" s="23"/>
      <c r="HH171" s="23"/>
      <c r="HI171" s="23"/>
      <c r="HJ171" s="23"/>
      <c r="HK171" s="23"/>
      <c r="HL171" s="23"/>
      <c r="HM171" s="23"/>
      <c r="HN171" s="23"/>
      <c r="HO171" s="23"/>
      <c r="HP171" s="23"/>
      <c r="HQ171" s="23"/>
      <c r="HR171" s="23"/>
      <c r="HS171" s="23"/>
      <c r="HT171" s="23"/>
      <c r="HU171" s="23"/>
      <c r="HV171" s="23"/>
      <c r="HW171" s="23"/>
      <c r="HX171" s="23"/>
      <c r="HY171" s="23"/>
      <c r="HZ171" s="23"/>
      <c r="IA171" s="23"/>
      <c r="IB171" s="23"/>
      <c r="IC171" s="23"/>
      <c r="ID171" s="23"/>
      <c r="IE171" s="23"/>
      <c r="IF171" s="23"/>
      <c r="IG171" s="23"/>
      <c r="IH171" s="23"/>
      <c r="II171" s="23"/>
      <c r="IJ171" s="23"/>
      <c r="IK171" s="23"/>
      <c r="IL171" s="23"/>
      <c r="IM171" s="23"/>
      <c r="IN171" s="23"/>
      <c r="IO171" s="23"/>
      <c r="IP171" s="23"/>
      <c r="IQ171" s="23"/>
      <c r="IR171" s="23"/>
      <c r="IS171" s="23"/>
      <c r="IT171" s="23"/>
      <c r="IU171" s="23"/>
      <c r="IV171" s="23"/>
      <c r="IW171" s="23"/>
      <c r="IX171" s="23"/>
    </row>
    <row r="172" spans="1:258" s="24" customFormat="1" ht="13.8" hidden="1">
      <c r="A172" s="24">
        <v>73</v>
      </c>
      <c r="B172" s="26">
        <f t="shared" ca="1" si="109"/>
        <v>47885</v>
      </c>
      <c r="C172" s="25">
        <f t="shared" ref="C172:C183" si="110">AP41</f>
        <v>7175.9999551500096</v>
      </c>
      <c r="D172" s="25">
        <f t="shared" ref="D172:D183" si="111">AQ41</f>
        <v>0</v>
      </c>
      <c r="E172" s="25"/>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c r="FO172" s="23"/>
      <c r="FP172" s="23"/>
      <c r="FQ172" s="23"/>
      <c r="FR172" s="23"/>
      <c r="FS172" s="23"/>
      <c r="FT172" s="23"/>
      <c r="FU172" s="23"/>
      <c r="FV172" s="23"/>
      <c r="FW172" s="23"/>
      <c r="FX172" s="23"/>
      <c r="FY172" s="23"/>
      <c r="FZ172" s="23"/>
      <c r="GA172" s="23"/>
      <c r="GB172" s="23"/>
      <c r="GC172" s="23"/>
      <c r="GD172" s="23"/>
      <c r="GE172" s="23"/>
      <c r="GF172" s="23"/>
      <c r="GG172" s="23"/>
      <c r="GH172" s="23"/>
      <c r="GI172" s="23"/>
      <c r="GJ172" s="23"/>
      <c r="GK172" s="23"/>
      <c r="GL172" s="23"/>
      <c r="GM172" s="23"/>
      <c r="GN172" s="23"/>
      <c r="GO172" s="23"/>
      <c r="GP172" s="23"/>
      <c r="GQ172" s="23"/>
      <c r="GR172" s="23"/>
      <c r="GS172" s="23"/>
      <c r="GT172" s="23"/>
      <c r="GU172" s="23"/>
      <c r="GV172" s="23"/>
      <c r="GW172" s="23"/>
      <c r="GX172" s="23"/>
      <c r="GY172" s="23"/>
      <c r="GZ172" s="23"/>
      <c r="HA172" s="23"/>
      <c r="HB172" s="23"/>
      <c r="HC172" s="23"/>
      <c r="HD172" s="23"/>
      <c r="HE172" s="23"/>
      <c r="HF172" s="23"/>
      <c r="HG172" s="23"/>
      <c r="HH172" s="23"/>
      <c r="HI172" s="23"/>
      <c r="HJ172" s="23"/>
      <c r="HK172" s="23"/>
      <c r="HL172" s="23"/>
      <c r="HM172" s="23"/>
      <c r="HN172" s="23"/>
      <c r="HO172" s="23"/>
      <c r="HP172" s="23"/>
      <c r="HQ172" s="23"/>
      <c r="HR172" s="23"/>
      <c r="HS172" s="23"/>
      <c r="HT172" s="23"/>
      <c r="HU172" s="23"/>
      <c r="HV172" s="23"/>
      <c r="HW172" s="23"/>
      <c r="HX172" s="23"/>
      <c r="HY172" s="23"/>
      <c r="HZ172" s="23"/>
      <c r="IA172" s="23"/>
      <c r="IB172" s="23"/>
      <c r="IC172" s="23"/>
      <c r="ID172" s="23"/>
      <c r="IE172" s="23"/>
      <c r="IF172" s="23"/>
      <c r="IG172" s="23"/>
      <c r="IH172" s="23"/>
      <c r="II172" s="23"/>
      <c r="IJ172" s="23"/>
      <c r="IK172" s="23"/>
      <c r="IL172" s="23"/>
      <c r="IM172" s="23"/>
      <c r="IN172" s="23"/>
      <c r="IO172" s="23"/>
      <c r="IP172" s="23"/>
      <c r="IQ172" s="23"/>
      <c r="IR172" s="23"/>
      <c r="IS172" s="23"/>
      <c r="IT172" s="23"/>
      <c r="IU172" s="23"/>
      <c r="IV172" s="23"/>
      <c r="IW172" s="23"/>
      <c r="IX172" s="23"/>
    </row>
    <row r="173" spans="1:258" s="24" customFormat="1" ht="13.8" hidden="1">
      <c r="A173" s="24">
        <v>74</v>
      </c>
      <c r="B173" s="26">
        <f t="shared" ca="1" si="109"/>
        <v>47913</v>
      </c>
      <c r="C173" s="25">
        <f t="shared" si="110"/>
        <v>7109.8332888968835</v>
      </c>
      <c r="D173" s="25">
        <f t="shared" si="111"/>
        <v>0</v>
      </c>
      <c r="E173" s="25"/>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c r="FO173" s="23"/>
      <c r="FP173" s="23"/>
      <c r="FQ173" s="23"/>
      <c r="FR173" s="23"/>
      <c r="FS173" s="23"/>
      <c r="FT173" s="23"/>
      <c r="FU173" s="23"/>
      <c r="FV173" s="23"/>
      <c r="FW173" s="23"/>
      <c r="FX173" s="23"/>
      <c r="FY173" s="23"/>
      <c r="FZ173" s="23"/>
      <c r="GA173" s="23"/>
      <c r="GB173" s="23"/>
      <c r="GC173" s="23"/>
      <c r="GD173" s="23"/>
      <c r="GE173" s="23"/>
      <c r="GF173" s="23"/>
      <c r="GG173" s="23"/>
      <c r="GH173" s="23"/>
      <c r="GI173" s="23"/>
      <c r="GJ173" s="23"/>
      <c r="GK173" s="23"/>
      <c r="GL173" s="23"/>
      <c r="GM173" s="23"/>
      <c r="GN173" s="23"/>
      <c r="GO173" s="23"/>
      <c r="GP173" s="23"/>
      <c r="GQ173" s="23"/>
      <c r="GR173" s="23"/>
      <c r="GS173" s="23"/>
      <c r="GT173" s="23"/>
      <c r="GU173" s="23"/>
      <c r="GV173" s="23"/>
      <c r="GW173" s="23"/>
      <c r="GX173" s="23"/>
      <c r="GY173" s="23"/>
      <c r="GZ173" s="23"/>
      <c r="HA173" s="23"/>
      <c r="HB173" s="23"/>
      <c r="HC173" s="23"/>
      <c r="HD173" s="23"/>
      <c r="HE173" s="23"/>
      <c r="HF173" s="23"/>
      <c r="HG173" s="23"/>
      <c r="HH173" s="23"/>
      <c r="HI173" s="23"/>
      <c r="HJ173" s="23"/>
      <c r="HK173" s="23"/>
      <c r="HL173" s="23"/>
      <c r="HM173" s="23"/>
      <c r="HN173" s="23"/>
      <c r="HO173" s="23"/>
      <c r="HP173" s="23"/>
      <c r="HQ173" s="23"/>
      <c r="HR173" s="23"/>
      <c r="HS173" s="23"/>
      <c r="HT173" s="23"/>
      <c r="HU173" s="23"/>
      <c r="HV173" s="23"/>
      <c r="HW173" s="23"/>
      <c r="HX173" s="23"/>
      <c r="HY173" s="23"/>
      <c r="HZ173" s="23"/>
      <c r="IA173" s="23"/>
      <c r="IB173" s="23"/>
      <c r="IC173" s="23"/>
      <c r="ID173" s="23"/>
      <c r="IE173" s="23"/>
      <c r="IF173" s="23"/>
      <c r="IG173" s="23"/>
      <c r="IH173" s="23"/>
      <c r="II173" s="23"/>
      <c r="IJ173" s="23"/>
      <c r="IK173" s="23"/>
      <c r="IL173" s="23"/>
      <c r="IM173" s="23"/>
      <c r="IN173" s="23"/>
      <c r="IO173" s="23"/>
      <c r="IP173" s="23"/>
      <c r="IQ173" s="23"/>
      <c r="IR173" s="23"/>
      <c r="IS173" s="23"/>
      <c r="IT173" s="23"/>
      <c r="IU173" s="23"/>
      <c r="IV173" s="23"/>
      <c r="IW173" s="23"/>
      <c r="IX173" s="23"/>
    </row>
    <row r="174" spans="1:258" s="24" customFormat="1" ht="13.8" hidden="1">
      <c r="A174" s="24">
        <v>75</v>
      </c>
      <c r="B174" s="26">
        <f t="shared" ca="1" si="109"/>
        <v>47944</v>
      </c>
      <c r="C174" s="25">
        <f t="shared" si="110"/>
        <v>7043.6666226437592</v>
      </c>
      <c r="D174" s="25">
        <f t="shared" si="111"/>
        <v>0</v>
      </c>
      <c r="E174" s="25"/>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c r="FO174" s="23"/>
      <c r="FP174" s="23"/>
      <c r="FQ174" s="23"/>
      <c r="FR174" s="23"/>
      <c r="FS174" s="23"/>
      <c r="FT174" s="23"/>
      <c r="FU174" s="23"/>
      <c r="FV174" s="23"/>
      <c r="FW174" s="23"/>
      <c r="FX174" s="23"/>
      <c r="FY174" s="23"/>
      <c r="FZ174" s="23"/>
      <c r="GA174" s="23"/>
      <c r="GB174" s="23"/>
      <c r="GC174" s="23"/>
      <c r="GD174" s="23"/>
      <c r="GE174" s="23"/>
      <c r="GF174" s="23"/>
      <c r="GG174" s="23"/>
      <c r="GH174" s="23"/>
      <c r="GI174" s="23"/>
      <c r="GJ174" s="23"/>
      <c r="GK174" s="23"/>
      <c r="GL174" s="23"/>
      <c r="GM174" s="23"/>
      <c r="GN174" s="23"/>
      <c r="GO174" s="23"/>
      <c r="GP174" s="23"/>
      <c r="GQ174" s="23"/>
      <c r="GR174" s="23"/>
      <c r="GS174" s="23"/>
      <c r="GT174" s="23"/>
      <c r="GU174" s="23"/>
      <c r="GV174" s="23"/>
      <c r="GW174" s="23"/>
      <c r="GX174" s="23"/>
      <c r="GY174" s="23"/>
      <c r="GZ174" s="23"/>
      <c r="HA174" s="23"/>
      <c r="HB174" s="23"/>
      <c r="HC174" s="23"/>
      <c r="HD174" s="23"/>
      <c r="HE174" s="23"/>
      <c r="HF174" s="23"/>
      <c r="HG174" s="23"/>
      <c r="HH174" s="23"/>
      <c r="HI174" s="23"/>
      <c r="HJ174" s="23"/>
      <c r="HK174" s="23"/>
      <c r="HL174" s="23"/>
      <c r="HM174" s="23"/>
      <c r="HN174" s="23"/>
      <c r="HO174" s="23"/>
      <c r="HP174" s="23"/>
      <c r="HQ174" s="23"/>
      <c r="HR174" s="23"/>
      <c r="HS174" s="23"/>
      <c r="HT174" s="23"/>
      <c r="HU174" s="23"/>
      <c r="HV174" s="23"/>
      <c r="HW174" s="23"/>
      <c r="HX174" s="23"/>
      <c r="HY174" s="23"/>
      <c r="HZ174" s="23"/>
      <c r="IA174" s="23"/>
      <c r="IB174" s="23"/>
      <c r="IC174" s="23"/>
      <c r="ID174" s="23"/>
      <c r="IE174" s="23"/>
      <c r="IF174" s="23"/>
      <c r="IG174" s="23"/>
      <c r="IH174" s="23"/>
      <c r="II174" s="23"/>
      <c r="IJ174" s="23"/>
      <c r="IK174" s="23"/>
      <c r="IL174" s="23"/>
      <c r="IM174" s="23"/>
      <c r="IN174" s="23"/>
      <c r="IO174" s="23"/>
      <c r="IP174" s="23"/>
      <c r="IQ174" s="23"/>
      <c r="IR174" s="23"/>
      <c r="IS174" s="23"/>
      <c r="IT174" s="23"/>
      <c r="IU174" s="23"/>
      <c r="IV174" s="23"/>
      <c r="IW174" s="23"/>
      <c r="IX174" s="23"/>
    </row>
    <row r="175" spans="1:258" s="24" customFormat="1" ht="13.8" hidden="1">
      <c r="A175" s="24">
        <v>76</v>
      </c>
      <c r="B175" s="26">
        <f t="shared" ca="1" si="109"/>
        <v>47974</v>
      </c>
      <c r="C175" s="25">
        <f t="shared" si="110"/>
        <v>6977.4999563906331</v>
      </c>
      <c r="D175" s="25">
        <f t="shared" si="111"/>
        <v>0</v>
      </c>
      <c r="E175" s="25"/>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c r="FO175" s="23"/>
      <c r="FP175" s="23"/>
      <c r="FQ175" s="23"/>
      <c r="FR175" s="23"/>
      <c r="FS175" s="23"/>
      <c r="FT175" s="23"/>
      <c r="FU175" s="23"/>
      <c r="FV175" s="23"/>
      <c r="FW175" s="23"/>
      <c r="FX175" s="23"/>
      <c r="FY175" s="23"/>
      <c r="FZ175" s="23"/>
      <c r="GA175" s="23"/>
      <c r="GB175" s="23"/>
      <c r="GC175" s="23"/>
      <c r="GD175" s="23"/>
      <c r="GE175" s="23"/>
      <c r="GF175" s="23"/>
      <c r="GG175" s="23"/>
      <c r="GH175" s="23"/>
      <c r="GI175" s="23"/>
      <c r="GJ175" s="23"/>
      <c r="GK175" s="23"/>
      <c r="GL175" s="23"/>
      <c r="GM175" s="23"/>
      <c r="GN175" s="23"/>
      <c r="GO175" s="23"/>
      <c r="GP175" s="23"/>
      <c r="GQ175" s="23"/>
      <c r="GR175" s="23"/>
      <c r="GS175" s="23"/>
      <c r="GT175" s="23"/>
      <c r="GU175" s="23"/>
      <c r="GV175" s="23"/>
      <c r="GW175" s="23"/>
      <c r="GX175" s="23"/>
      <c r="GY175" s="23"/>
      <c r="GZ175" s="23"/>
      <c r="HA175" s="23"/>
      <c r="HB175" s="23"/>
      <c r="HC175" s="23"/>
      <c r="HD175" s="23"/>
      <c r="HE175" s="23"/>
      <c r="HF175" s="23"/>
      <c r="HG175" s="23"/>
      <c r="HH175" s="23"/>
      <c r="HI175" s="23"/>
      <c r="HJ175" s="23"/>
      <c r="HK175" s="23"/>
      <c r="HL175" s="23"/>
      <c r="HM175" s="23"/>
      <c r="HN175" s="23"/>
      <c r="HO175" s="23"/>
      <c r="HP175" s="23"/>
      <c r="HQ175" s="23"/>
      <c r="HR175" s="23"/>
      <c r="HS175" s="23"/>
      <c r="HT175" s="23"/>
      <c r="HU175" s="23"/>
      <c r="HV175" s="23"/>
      <c r="HW175" s="23"/>
      <c r="HX175" s="23"/>
      <c r="HY175" s="23"/>
      <c r="HZ175" s="23"/>
      <c r="IA175" s="23"/>
      <c r="IB175" s="23"/>
      <c r="IC175" s="23"/>
      <c r="ID175" s="23"/>
      <c r="IE175" s="23"/>
      <c r="IF175" s="23"/>
      <c r="IG175" s="23"/>
      <c r="IH175" s="23"/>
      <c r="II175" s="23"/>
      <c r="IJ175" s="23"/>
      <c r="IK175" s="23"/>
      <c r="IL175" s="23"/>
      <c r="IM175" s="23"/>
      <c r="IN175" s="23"/>
      <c r="IO175" s="23"/>
      <c r="IP175" s="23"/>
      <c r="IQ175" s="23"/>
      <c r="IR175" s="23"/>
      <c r="IS175" s="23"/>
      <c r="IT175" s="23"/>
      <c r="IU175" s="23"/>
      <c r="IV175" s="23"/>
      <c r="IW175" s="23"/>
      <c r="IX175" s="23"/>
    </row>
    <row r="176" spans="1:258" s="24" customFormat="1" ht="13.8" hidden="1">
      <c r="A176" s="24">
        <v>77</v>
      </c>
      <c r="B176" s="26">
        <f t="shared" ca="1" si="109"/>
        <v>48005</v>
      </c>
      <c r="C176" s="25">
        <f t="shared" si="110"/>
        <v>6911.3332901375088</v>
      </c>
      <c r="D176" s="25">
        <f t="shared" si="111"/>
        <v>0</v>
      </c>
      <c r="E176" s="25"/>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c r="FO176" s="23"/>
      <c r="FP176" s="23"/>
      <c r="FQ176" s="23"/>
      <c r="FR176" s="23"/>
      <c r="FS176" s="23"/>
      <c r="FT176" s="23"/>
      <c r="FU176" s="23"/>
      <c r="FV176" s="23"/>
      <c r="FW176" s="23"/>
      <c r="FX176" s="23"/>
      <c r="FY176" s="23"/>
      <c r="FZ176" s="23"/>
      <c r="GA176" s="23"/>
      <c r="GB176" s="23"/>
      <c r="GC176" s="23"/>
      <c r="GD176" s="23"/>
      <c r="GE176" s="23"/>
      <c r="GF176" s="23"/>
      <c r="GG176" s="23"/>
      <c r="GH176" s="23"/>
      <c r="GI176" s="23"/>
      <c r="GJ176" s="23"/>
      <c r="GK176" s="23"/>
      <c r="GL176" s="23"/>
      <c r="GM176" s="23"/>
      <c r="GN176" s="23"/>
      <c r="GO176" s="23"/>
      <c r="GP176" s="23"/>
      <c r="GQ176" s="23"/>
      <c r="GR176" s="23"/>
      <c r="GS176" s="23"/>
      <c r="GT176" s="23"/>
      <c r="GU176" s="23"/>
      <c r="GV176" s="23"/>
      <c r="GW176" s="23"/>
      <c r="GX176" s="23"/>
      <c r="GY176" s="23"/>
      <c r="GZ176" s="23"/>
      <c r="HA176" s="23"/>
      <c r="HB176" s="23"/>
      <c r="HC176" s="23"/>
      <c r="HD176" s="23"/>
      <c r="HE176" s="23"/>
      <c r="HF176" s="23"/>
      <c r="HG176" s="23"/>
      <c r="HH176" s="23"/>
      <c r="HI176" s="23"/>
      <c r="HJ176" s="23"/>
      <c r="HK176" s="23"/>
      <c r="HL176" s="23"/>
      <c r="HM176" s="23"/>
      <c r="HN176" s="23"/>
      <c r="HO176" s="23"/>
      <c r="HP176" s="23"/>
      <c r="HQ176" s="23"/>
      <c r="HR176" s="23"/>
      <c r="HS176" s="23"/>
      <c r="HT176" s="23"/>
      <c r="HU176" s="23"/>
      <c r="HV176" s="23"/>
      <c r="HW176" s="23"/>
      <c r="HX176" s="23"/>
      <c r="HY176" s="23"/>
      <c r="HZ176" s="23"/>
      <c r="IA176" s="23"/>
      <c r="IB176" s="23"/>
      <c r="IC176" s="23"/>
      <c r="ID176" s="23"/>
      <c r="IE176" s="23"/>
      <c r="IF176" s="23"/>
      <c r="IG176" s="23"/>
      <c r="IH176" s="23"/>
      <c r="II176" s="23"/>
      <c r="IJ176" s="23"/>
      <c r="IK176" s="23"/>
      <c r="IL176" s="23"/>
      <c r="IM176" s="23"/>
      <c r="IN176" s="23"/>
      <c r="IO176" s="23"/>
      <c r="IP176" s="23"/>
      <c r="IQ176" s="23"/>
      <c r="IR176" s="23"/>
      <c r="IS176" s="23"/>
      <c r="IT176" s="23"/>
      <c r="IU176" s="23"/>
      <c r="IV176" s="23"/>
      <c r="IW176" s="23"/>
      <c r="IX176" s="23"/>
    </row>
    <row r="177" spans="1:258" s="24" customFormat="1" ht="13.8" hidden="1">
      <c r="A177" s="24">
        <v>78</v>
      </c>
      <c r="B177" s="26">
        <f t="shared" ca="1" si="109"/>
        <v>48035</v>
      </c>
      <c r="C177" s="25">
        <f t="shared" si="110"/>
        <v>6845.1666238843827</v>
      </c>
      <c r="D177" s="25">
        <f t="shared" si="111"/>
        <v>0</v>
      </c>
      <c r="E177" s="25"/>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c r="FO177" s="23"/>
      <c r="FP177" s="23"/>
      <c r="FQ177" s="23"/>
      <c r="FR177" s="23"/>
      <c r="FS177" s="23"/>
      <c r="FT177" s="23"/>
      <c r="FU177" s="23"/>
      <c r="FV177" s="23"/>
      <c r="FW177" s="23"/>
      <c r="FX177" s="23"/>
      <c r="FY177" s="23"/>
      <c r="FZ177" s="23"/>
      <c r="GA177" s="23"/>
      <c r="GB177" s="23"/>
      <c r="GC177" s="23"/>
      <c r="GD177" s="23"/>
      <c r="GE177" s="23"/>
      <c r="GF177" s="23"/>
      <c r="GG177" s="23"/>
      <c r="GH177" s="23"/>
      <c r="GI177" s="23"/>
      <c r="GJ177" s="23"/>
      <c r="GK177" s="23"/>
      <c r="GL177" s="23"/>
      <c r="GM177" s="23"/>
      <c r="GN177" s="23"/>
      <c r="GO177" s="23"/>
      <c r="GP177" s="23"/>
      <c r="GQ177" s="23"/>
      <c r="GR177" s="23"/>
      <c r="GS177" s="23"/>
      <c r="GT177" s="23"/>
      <c r="GU177" s="23"/>
      <c r="GV177" s="23"/>
      <c r="GW177" s="23"/>
      <c r="GX177" s="23"/>
      <c r="GY177" s="23"/>
      <c r="GZ177" s="23"/>
      <c r="HA177" s="23"/>
      <c r="HB177" s="23"/>
      <c r="HC177" s="23"/>
      <c r="HD177" s="23"/>
      <c r="HE177" s="23"/>
      <c r="HF177" s="23"/>
      <c r="HG177" s="23"/>
      <c r="HH177" s="23"/>
      <c r="HI177" s="23"/>
      <c r="HJ177" s="23"/>
      <c r="HK177" s="23"/>
      <c r="HL177" s="23"/>
      <c r="HM177" s="23"/>
      <c r="HN177" s="23"/>
      <c r="HO177" s="23"/>
      <c r="HP177" s="23"/>
      <c r="HQ177" s="23"/>
      <c r="HR177" s="23"/>
      <c r="HS177" s="23"/>
      <c r="HT177" s="23"/>
      <c r="HU177" s="23"/>
      <c r="HV177" s="23"/>
      <c r="HW177" s="23"/>
      <c r="HX177" s="23"/>
      <c r="HY177" s="23"/>
      <c r="HZ177" s="23"/>
      <c r="IA177" s="23"/>
      <c r="IB177" s="23"/>
      <c r="IC177" s="23"/>
      <c r="ID177" s="23"/>
      <c r="IE177" s="23"/>
      <c r="IF177" s="23"/>
      <c r="IG177" s="23"/>
      <c r="IH177" s="23"/>
      <c r="II177" s="23"/>
      <c r="IJ177" s="23"/>
      <c r="IK177" s="23"/>
      <c r="IL177" s="23"/>
      <c r="IM177" s="23"/>
      <c r="IN177" s="23"/>
      <c r="IO177" s="23"/>
      <c r="IP177" s="23"/>
      <c r="IQ177" s="23"/>
      <c r="IR177" s="23"/>
      <c r="IS177" s="23"/>
      <c r="IT177" s="23"/>
      <c r="IU177" s="23"/>
      <c r="IV177" s="23"/>
      <c r="IW177" s="23"/>
      <c r="IX177" s="23"/>
    </row>
    <row r="178" spans="1:258" s="24" customFormat="1" ht="13.8" hidden="1">
      <c r="A178" s="24">
        <v>79</v>
      </c>
      <c r="B178" s="26">
        <f t="shared" ca="1" si="109"/>
        <v>48066</v>
      </c>
      <c r="C178" s="25">
        <f t="shared" si="110"/>
        <v>6778.9999576312584</v>
      </c>
      <c r="D178" s="25">
        <f t="shared" si="111"/>
        <v>0</v>
      </c>
      <c r="E178" s="25"/>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c r="FO178" s="23"/>
      <c r="FP178" s="23"/>
      <c r="FQ178" s="23"/>
      <c r="FR178" s="23"/>
      <c r="FS178" s="23"/>
      <c r="FT178" s="23"/>
      <c r="FU178" s="23"/>
      <c r="FV178" s="23"/>
      <c r="FW178" s="23"/>
      <c r="FX178" s="23"/>
      <c r="FY178" s="23"/>
      <c r="FZ178" s="23"/>
      <c r="GA178" s="23"/>
      <c r="GB178" s="23"/>
      <c r="GC178" s="23"/>
      <c r="GD178" s="23"/>
      <c r="GE178" s="23"/>
      <c r="GF178" s="23"/>
      <c r="GG178" s="23"/>
      <c r="GH178" s="23"/>
      <c r="GI178" s="23"/>
      <c r="GJ178" s="23"/>
      <c r="GK178" s="23"/>
      <c r="GL178" s="23"/>
      <c r="GM178" s="23"/>
      <c r="GN178" s="23"/>
      <c r="GO178" s="23"/>
      <c r="GP178" s="23"/>
      <c r="GQ178" s="23"/>
      <c r="GR178" s="23"/>
      <c r="GS178" s="23"/>
      <c r="GT178" s="23"/>
      <c r="GU178" s="23"/>
      <c r="GV178" s="23"/>
      <c r="GW178" s="23"/>
      <c r="GX178" s="23"/>
      <c r="GY178" s="23"/>
      <c r="GZ178" s="23"/>
      <c r="HA178" s="23"/>
      <c r="HB178" s="23"/>
      <c r="HC178" s="23"/>
      <c r="HD178" s="23"/>
      <c r="HE178" s="23"/>
      <c r="HF178" s="23"/>
      <c r="HG178" s="23"/>
      <c r="HH178" s="23"/>
      <c r="HI178" s="23"/>
      <c r="HJ178" s="23"/>
      <c r="HK178" s="23"/>
      <c r="HL178" s="23"/>
      <c r="HM178" s="23"/>
      <c r="HN178" s="23"/>
      <c r="HO178" s="23"/>
      <c r="HP178" s="23"/>
      <c r="HQ178" s="23"/>
      <c r="HR178" s="23"/>
      <c r="HS178" s="23"/>
      <c r="HT178" s="23"/>
      <c r="HU178" s="23"/>
      <c r="HV178" s="23"/>
      <c r="HW178" s="23"/>
      <c r="HX178" s="23"/>
      <c r="HY178" s="23"/>
      <c r="HZ178" s="23"/>
      <c r="IA178" s="23"/>
      <c r="IB178" s="23"/>
      <c r="IC178" s="23"/>
      <c r="ID178" s="23"/>
      <c r="IE178" s="23"/>
      <c r="IF178" s="23"/>
      <c r="IG178" s="23"/>
      <c r="IH178" s="23"/>
      <c r="II178" s="23"/>
      <c r="IJ178" s="23"/>
      <c r="IK178" s="23"/>
      <c r="IL178" s="23"/>
      <c r="IM178" s="23"/>
      <c r="IN178" s="23"/>
      <c r="IO178" s="23"/>
      <c r="IP178" s="23"/>
      <c r="IQ178" s="23"/>
      <c r="IR178" s="23"/>
      <c r="IS178" s="23"/>
      <c r="IT178" s="23"/>
      <c r="IU178" s="23"/>
      <c r="IV178" s="23"/>
      <c r="IW178" s="23"/>
      <c r="IX178" s="23"/>
    </row>
    <row r="179" spans="1:258" s="24" customFormat="1" ht="13.8" hidden="1">
      <c r="A179" s="24">
        <v>80</v>
      </c>
      <c r="B179" s="26">
        <f t="shared" ca="1" si="109"/>
        <v>48097</v>
      </c>
      <c r="C179" s="25">
        <f t="shared" si="110"/>
        <v>6712.8332913781323</v>
      </c>
      <c r="D179" s="25">
        <f t="shared" si="111"/>
        <v>0</v>
      </c>
      <c r="E179" s="25"/>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c r="FO179" s="23"/>
      <c r="FP179" s="23"/>
      <c r="FQ179" s="23"/>
      <c r="FR179" s="23"/>
      <c r="FS179" s="23"/>
      <c r="FT179" s="23"/>
      <c r="FU179" s="23"/>
      <c r="FV179" s="23"/>
      <c r="FW179" s="23"/>
      <c r="FX179" s="23"/>
      <c r="FY179" s="23"/>
      <c r="FZ179" s="23"/>
      <c r="GA179" s="23"/>
      <c r="GB179" s="23"/>
      <c r="GC179" s="23"/>
      <c r="GD179" s="23"/>
      <c r="GE179" s="23"/>
      <c r="GF179" s="23"/>
      <c r="GG179" s="23"/>
      <c r="GH179" s="23"/>
      <c r="GI179" s="23"/>
      <c r="GJ179" s="23"/>
      <c r="GK179" s="23"/>
      <c r="GL179" s="23"/>
      <c r="GM179" s="23"/>
      <c r="GN179" s="23"/>
      <c r="GO179" s="23"/>
      <c r="GP179" s="23"/>
      <c r="GQ179" s="23"/>
      <c r="GR179" s="23"/>
      <c r="GS179" s="23"/>
      <c r="GT179" s="23"/>
      <c r="GU179" s="23"/>
      <c r="GV179" s="23"/>
      <c r="GW179" s="23"/>
      <c r="GX179" s="23"/>
      <c r="GY179" s="23"/>
      <c r="GZ179" s="23"/>
      <c r="HA179" s="23"/>
      <c r="HB179" s="23"/>
      <c r="HC179" s="23"/>
      <c r="HD179" s="23"/>
      <c r="HE179" s="23"/>
      <c r="HF179" s="23"/>
      <c r="HG179" s="23"/>
      <c r="HH179" s="23"/>
      <c r="HI179" s="23"/>
      <c r="HJ179" s="23"/>
      <c r="HK179" s="23"/>
      <c r="HL179" s="23"/>
      <c r="HM179" s="23"/>
      <c r="HN179" s="23"/>
      <c r="HO179" s="23"/>
      <c r="HP179" s="23"/>
      <c r="HQ179" s="23"/>
      <c r="HR179" s="23"/>
      <c r="HS179" s="23"/>
      <c r="HT179" s="23"/>
      <c r="HU179" s="23"/>
      <c r="HV179" s="23"/>
      <c r="HW179" s="23"/>
      <c r="HX179" s="23"/>
      <c r="HY179" s="23"/>
      <c r="HZ179" s="23"/>
      <c r="IA179" s="23"/>
      <c r="IB179" s="23"/>
      <c r="IC179" s="23"/>
      <c r="ID179" s="23"/>
      <c r="IE179" s="23"/>
      <c r="IF179" s="23"/>
      <c r="IG179" s="23"/>
      <c r="IH179" s="23"/>
      <c r="II179" s="23"/>
      <c r="IJ179" s="23"/>
      <c r="IK179" s="23"/>
      <c r="IL179" s="23"/>
      <c r="IM179" s="23"/>
      <c r="IN179" s="23"/>
      <c r="IO179" s="23"/>
      <c r="IP179" s="23"/>
      <c r="IQ179" s="23"/>
      <c r="IR179" s="23"/>
      <c r="IS179" s="23"/>
      <c r="IT179" s="23"/>
      <c r="IU179" s="23"/>
      <c r="IV179" s="23"/>
      <c r="IW179" s="23"/>
      <c r="IX179" s="23"/>
    </row>
    <row r="180" spans="1:258" s="24" customFormat="1" ht="13.8" hidden="1">
      <c r="A180" s="24">
        <v>81</v>
      </c>
      <c r="B180" s="26">
        <f t="shared" ca="1" si="109"/>
        <v>48127</v>
      </c>
      <c r="C180" s="25">
        <f t="shared" si="110"/>
        <v>6646.6666251250081</v>
      </c>
      <c r="D180" s="25">
        <f t="shared" si="111"/>
        <v>0</v>
      </c>
      <c r="E180" s="25"/>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c r="FO180" s="23"/>
      <c r="FP180" s="23"/>
      <c r="FQ180" s="23"/>
      <c r="FR180" s="23"/>
      <c r="FS180" s="23"/>
      <c r="FT180" s="23"/>
      <c r="FU180" s="23"/>
      <c r="FV180" s="23"/>
      <c r="FW180" s="23"/>
      <c r="FX180" s="23"/>
      <c r="FY180" s="23"/>
      <c r="FZ180" s="23"/>
      <c r="GA180" s="23"/>
      <c r="GB180" s="23"/>
      <c r="GC180" s="23"/>
      <c r="GD180" s="23"/>
      <c r="GE180" s="23"/>
      <c r="GF180" s="23"/>
      <c r="GG180" s="23"/>
      <c r="GH180" s="23"/>
      <c r="GI180" s="23"/>
      <c r="GJ180" s="23"/>
      <c r="GK180" s="23"/>
      <c r="GL180" s="23"/>
      <c r="GM180" s="23"/>
      <c r="GN180" s="23"/>
      <c r="GO180" s="23"/>
      <c r="GP180" s="23"/>
      <c r="GQ180" s="23"/>
      <c r="GR180" s="23"/>
      <c r="GS180" s="23"/>
      <c r="GT180" s="23"/>
      <c r="GU180" s="23"/>
      <c r="GV180" s="23"/>
      <c r="GW180" s="23"/>
      <c r="GX180" s="23"/>
      <c r="GY180" s="23"/>
      <c r="GZ180" s="23"/>
      <c r="HA180" s="23"/>
      <c r="HB180" s="23"/>
      <c r="HC180" s="23"/>
      <c r="HD180" s="23"/>
      <c r="HE180" s="23"/>
      <c r="HF180" s="23"/>
      <c r="HG180" s="23"/>
      <c r="HH180" s="23"/>
      <c r="HI180" s="23"/>
      <c r="HJ180" s="23"/>
      <c r="HK180" s="23"/>
      <c r="HL180" s="23"/>
      <c r="HM180" s="23"/>
      <c r="HN180" s="23"/>
      <c r="HO180" s="23"/>
      <c r="HP180" s="23"/>
      <c r="HQ180" s="23"/>
      <c r="HR180" s="23"/>
      <c r="HS180" s="23"/>
      <c r="HT180" s="23"/>
      <c r="HU180" s="23"/>
      <c r="HV180" s="23"/>
      <c r="HW180" s="23"/>
      <c r="HX180" s="23"/>
      <c r="HY180" s="23"/>
      <c r="HZ180" s="23"/>
      <c r="IA180" s="23"/>
      <c r="IB180" s="23"/>
      <c r="IC180" s="23"/>
      <c r="ID180" s="23"/>
      <c r="IE180" s="23"/>
      <c r="IF180" s="23"/>
      <c r="IG180" s="23"/>
      <c r="IH180" s="23"/>
      <c r="II180" s="23"/>
      <c r="IJ180" s="23"/>
      <c r="IK180" s="23"/>
      <c r="IL180" s="23"/>
      <c r="IM180" s="23"/>
      <c r="IN180" s="23"/>
      <c r="IO180" s="23"/>
      <c r="IP180" s="23"/>
      <c r="IQ180" s="23"/>
      <c r="IR180" s="23"/>
      <c r="IS180" s="23"/>
      <c r="IT180" s="23"/>
      <c r="IU180" s="23"/>
      <c r="IV180" s="23"/>
      <c r="IW180" s="23"/>
      <c r="IX180" s="23"/>
    </row>
    <row r="181" spans="1:258" s="24" customFormat="1" ht="13.8" hidden="1">
      <c r="A181" s="24">
        <v>82</v>
      </c>
      <c r="B181" s="26">
        <f t="shared" ca="1" si="109"/>
        <v>48158</v>
      </c>
      <c r="C181" s="25">
        <f t="shared" si="110"/>
        <v>6580.499958871882</v>
      </c>
      <c r="D181" s="25">
        <f t="shared" si="111"/>
        <v>0</v>
      </c>
      <c r="E181" s="25"/>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c r="FO181" s="23"/>
      <c r="FP181" s="23"/>
      <c r="FQ181" s="23"/>
      <c r="FR181" s="23"/>
      <c r="FS181" s="23"/>
      <c r="FT181" s="23"/>
      <c r="FU181" s="23"/>
      <c r="FV181" s="23"/>
      <c r="FW181" s="23"/>
      <c r="FX181" s="23"/>
      <c r="FY181" s="23"/>
      <c r="FZ181" s="23"/>
      <c r="GA181" s="23"/>
      <c r="GB181" s="23"/>
      <c r="GC181" s="23"/>
      <c r="GD181" s="23"/>
      <c r="GE181" s="23"/>
      <c r="GF181" s="23"/>
      <c r="GG181" s="23"/>
      <c r="GH181" s="23"/>
      <c r="GI181" s="23"/>
      <c r="GJ181" s="23"/>
      <c r="GK181" s="23"/>
      <c r="GL181" s="23"/>
      <c r="GM181" s="23"/>
      <c r="GN181" s="23"/>
      <c r="GO181" s="23"/>
      <c r="GP181" s="23"/>
      <c r="GQ181" s="23"/>
      <c r="GR181" s="23"/>
      <c r="GS181" s="23"/>
      <c r="GT181" s="23"/>
      <c r="GU181" s="23"/>
      <c r="GV181" s="23"/>
      <c r="GW181" s="23"/>
      <c r="GX181" s="23"/>
      <c r="GY181" s="23"/>
      <c r="GZ181" s="23"/>
      <c r="HA181" s="23"/>
      <c r="HB181" s="23"/>
      <c r="HC181" s="23"/>
      <c r="HD181" s="23"/>
      <c r="HE181" s="23"/>
      <c r="HF181" s="23"/>
      <c r="HG181" s="23"/>
      <c r="HH181" s="23"/>
      <c r="HI181" s="23"/>
      <c r="HJ181" s="23"/>
      <c r="HK181" s="23"/>
      <c r="HL181" s="23"/>
      <c r="HM181" s="23"/>
      <c r="HN181" s="23"/>
      <c r="HO181" s="23"/>
      <c r="HP181" s="23"/>
      <c r="HQ181" s="23"/>
      <c r="HR181" s="23"/>
      <c r="HS181" s="23"/>
      <c r="HT181" s="23"/>
      <c r="HU181" s="23"/>
      <c r="HV181" s="23"/>
      <c r="HW181" s="23"/>
      <c r="HX181" s="23"/>
      <c r="HY181" s="23"/>
      <c r="HZ181" s="23"/>
      <c r="IA181" s="23"/>
      <c r="IB181" s="23"/>
      <c r="IC181" s="23"/>
      <c r="ID181" s="23"/>
      <c r="IE181" s="23"/>
      <c r="IF181" s="23"/>
      <c r="IG181" s="23"/>
      <c r="IH181" s="23"/>
      <c r="II181" s="23"/>
      <c r="IJ181" s="23"/>
      <c r="IK181" s="23"/>
      <c r="IL181" s="23"/>
      <c r="IM181" s="23"/>
      <c r="IN181" s="23"/>
      <c r="IO181" s="23"/>
      <c r="IP181" s="23"/>
      <c r="IQ181" s="23"/>
      <c r="IR181" s="23"/>
      <c r="IS181" s="23"/>
      <c r="IT181" s="23"/>
      <c r="IU181" s="23"/>
      <c r="IV181" s="23"/>
      <c r="IW181" s="23"/>
      <c r="IX181" s="23"/>
    </row>
    <row r="182" spans="1:258" s="24" customFormat="1" ht="13.8" hidden="1">
      <c r="A182" s="24">
        <v>83</v>
      </c>
      <c r="B182" s="26">
        <f t="shared" ca="1" si="109"/>
        <v>48188</v>
      </c>
      <c r="C182" s="25">
        <f t="shared" si="110"/>
        <v>6514.3332926187577</v>
      </c>
      <c r="D182" s="25">
        <f t="shared" si="111"/>
        <v>0</v>
      </c>
      <c r="E182" s="25"/>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c r="FO182" s="23"/>
      <c r="FP182" s="23"/>
      <c r="FQ182" s="23"/>
      <c r="FR182" s="23"/>
      <c r="FS182" s="23"/>
      <c r="FT182" s="23"/>
      <c r="FU182" s="23"/>
      <c r="FV182" s="23"/>
      <c r="FW182" s="23"/>
      <c r="FX182" s="23"/>
      <c r="FY182" s="23"/>
      <c r="FZ182" s="23"/>
      <c r="GA182" s="23"/>
      <c r="GB182" s="23"/>
      <c r="GC182" s="23"/>
      <c r="GD182" s="23"/>
      <c r="GE182" s="23"/>
      <c r="GF182" s="23"/>
      <c r="GG182" s="23"/>
      <c r="GH182" s="23"/>
      <c r="GI182" s="23"/>
      <c r="GJ182" s="23"/>
      <c r="GK182" s="23"/>
      <c r="GL182" s="23"/>
      <c r="GM182" s="23"/>
      <c r="GN182" s="23"/>
      <c r="GO182" s="23"/>
      <c r="GP182" s="23"/>
      <c r="GQ182" s="23"/>
      <c r="GR182" s="23"/>
      <c r="GS182" s="23"/>
      <c r="GT182" s="23"/>
      <c r="GU182" s="23"/>
      <c r="GV182" s="23"/>
      <c r="GW182" s="23"/>
      <c r="GX182" s="23"/>
      <c r="GY182" s="23"/>
      <c r="GZ182" s="23"/>
      <c r="HA182" s="23"/>
      <c r="HB182" s="23"/>
      <c r="HC182" s="23"/>
      <c r="HD182" s="23"/>
      <c r="HE182" s="23"/>
      <c r="HF182" s="23"/>
      <c r="HG182" s="23"/>
      <c r="HH182" s="23"/>
      <c r="HI182" s="23"/>
      <c r="HJ182" s="23"/>
      <c r="HK182" s="23"/>
      <c r="HL182" s="23"/>
      <c r="HM182" s="23"/>
      <c r="HN182" s="23"/>
      <c r="HO182" s="23"/>
      <c r="HP182" s="23"/>
      <c r="HQ182" s="23"/>
      <c r="HR182" s="23"/>
      <c r="HS182" s="23"/>
      <c r="HT182" s="23"/>
      <c r="HU182" s="23"/>
      <c r="HV182" s="23"/>
      <c r="HW182" s="23"/>
      <c r="HX182" s="23"/>
      <c r="HY182" s="23"/>
      <c r="HZ182" s="23"/>
      <c r="IA182" s="23"/>
      <c r="IB182" s="23"/>
      <c r="IC182" s="23"/>
      <c r="ID182" s="23"/>
      <c r="IE182" s="23"/>
      <c r="IF182" s="23"/>
      <c r="IG182" s="23"/>
      <c r="IH182" s="23"/>
      <c r="II182" s="23"/>
      <c r="IJ182" s="23"/>
      <c r="IK182" s="23"/>
      <c r="IL182" s="23"/>
      <c r="IM182" s="23"/>
      <c r="IN182" s="23"/>
      <c r="IO182" s="23"/>
      <c r="IP182" s="23"/>
      <c r="IQ182" s="23"/>
      <c r="IR182" s="23"/>
      <c r="IS182" s="23"/>
      <c r="IT182" s="23"/>
      <c r="IU182" s="23"/>
      <c r="IV182" s="23"/>
      <c r="IW182" s="23"/>
      <c r="IX182" s="23"/>
    </row>
    <row r="183" spans="1:258" s="24" customFormat="1" ht="13.8" hidden="1">
      <c r="A183" s="24">
        <v>84</v>
      </c>
      <c r="B183" s="26">
        <f t="shared" ca="1" si="109"/>
        <v>48219</v>
      </c>
      <c r="C183" s="25">
        <f t="shared" si="110"/>
        <v>6448.1666263656316</v>
      </c>
      <c r="D183" s="25">
        <f t="shared" si="111"/>
        <v>0</v>
      </c>
      <c r="E183" s="25"/>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c r="FO183" s="23"/>
      <c r="FP183" s="23"/>
      <c r="FQ183" s="23"/>
      <c r="FR183" s="23"/>
      <c r="FS183" s="23"/>
      <c r="FT183" s="23"/>
      <c r="FU183" s="23"/>
      <c r="FV183" s="23"/>
      <c r="FW183" s="23"/>
      <c r="FX183" s="23"/>
      <c r="FY183" s="23"/>
      <c r="FZ183" s="23"/>
      <c r="GA183" s="23"/>
      <c r="GB183" s="23"/>
      <c r="GC183" s="23"/>
      <c r="GD183" s="23"/>
      <c r="GE183" s="23"/>
      <c r="GF183" s="23"/>
      <c r="GG183" s="23"/>
      <c r="GH183" s="23"/>
      <c r="GI183" s="23"/>
      <c r="GJ183" s="23"/>
      <c r="GK183" s="23"/>
      <c r="GL183" s="23"/>
      <c r="GM183" s="23"/>
      <c r="GN183" s="23"/>
      <c r="GO183" s="23"/>
      <c r="GP183" s="23"/>
      <c r="GQ183" s="23"/>
      <c r="GR183" s="23"/>
      <c r="GS183" s="23"/>
      <c r="GT183" s="23"/>
      <c r="GU183" s="23"/>
      <c r="GV183" s="23"/>
      <c r="GW183" s="23"/>
      <c r="GX183" s="23"/>
      <c r="GY183" s="23"/>
      <c r="GZ183" s="23"/>
      <c r="HA183" s="23"/>
      <c r="HB183" s="23"/>
      <c r="HC183" s="23"/>
      <c r="HD183" s="23"/>
      <c r="HE183" s="23"/>
      <c r="HF183" s="23"/>
      <c r="HG183" s="23"/>
      <c r="HH183" s="23"/>
      <c r="HI183" s="23"/>
      <c r="HJ183" s="23"/>
      <c r="HK183" s="23"/>
      <c r="HL183" s="23"/>
      <c r="HM183" s="23"/>
      <c r="HN183" s="23"/>
      <c r="HO183" s="23"/>
      <c r="HP183" s="23"/>
      <c r="HQ183" s="23"/>
      <c r="HR183" s="23"/>
      <c r="HS183" s="23"/>
      <c r="HT183" s="23"/>
      <c r="HU183" s="23"/>
      <c r="HV183" s="23"/>
      <c r="HW183" s="23"/>
      <c r="HX183" s="23"/>
      <c r="HY183" s="23"/>
      <c r="HZ183" s="23"/>
      <c r="IA183" s="23"/>
      <c r="IB183" s="23"/>
      <c r="IC183" s="23"/>
      <c r="ID183" s="23"/>
      <c r="IE183" s="23"/>
      <c r="IF183" s="23"/>
      <c r="IG183" s="23"/>
      <c r="IH183" s="23"/>
      <c r="II183" s="23"/>
      <c r="IJ183" s="23"/>
      <c r="IK183" s="23"/>
      <c r="IL183" s="23"/>
      <c r="IM183" s="23"/>
      <c r="IN183" s="23"/>
      <c r="IO183" s="23"/>
      <c r="IP183" s="23"/>
      <c r="IQ183" s="23"/>
      <c r="IR183" s="23"/>
      <c r="IS183" s="23"/>
      <c r="IT183" s="23"/>
      <c r="IU183" s="23"/>
      <c r="IV183" s="23"/>
      <c r="IW183" s="23"/>
      <c r="IX183" s="23"/>
    </row>
    <row r="184" spans="1:258" s="24" customFormat="1" ht="13.8" hidden="1">
      <c r="A184" s="24">
        <v>85</v>
      </c>
      <c r="B184" s="26">
        <f t="shared" ca="1" si="109"/>
        <v>48250</v>
      </c>
      <c r="C184" s="25">
        <f t="shared" ref="C184:C195" si="112">F56</f>
        <v>6381.9999601125073</v>
      </c>
      <c r="D184" s="25">
        <f t="shared" ref="D184:D195" si="113">G56</f>
        <v>0</v>
      </c>
      <c r="E184" s="25"/>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c r="FO184" s="23"/>
      <c r="FP184" s="23"/>
      <c r="FQ184" s="23"/>
      <c r="FR184" s="23"/>
      <c r="FS184" s="23"/>
      <c r="FT184" s="23"/>
      <c r="FU184" s="23"/>
      <c r="FV184" s="23"/>
      <c r="FW184" s="23"/>
      <c r="FX184" s="23"/>
      <c r="FY184" s="23"/>
      <c r="FZ184" s="23"/>
      <c r="GA184" s="23"/>
      <c r="GB184" s="23"/>
      <c r="GC184" s="23"/>
      <c r="GD184" s="23"/>
      <c r="GE184" s="23"/>
      <c r="GF184" s="23"/>
      <c r="GG184" s="23"/>
      <c r="GH184" s="23"/>
      <c r="GI184" s="23"/>
      <c r="GJ184" s="23"/>
      <c r="GK184" s="23"/>
      <c r="GL184" s="23"/>
      <c r="GM184" s="23"/>
      <c r="GN184" s="23"/>
      <c r="GO184" s="23"/>
      <c r="GP184" s="23"/>
      <c r="GQ184" s="23"/>
      <c r="GR184" s="23"/>
      <c r="GS184" s="23"/>
      <c r="GT184" s="23"/>
      <c r="GU184" s="23"/>
      <c r="GV184" s="23"/>
      <c r="GW184" s="23"/>
      <c r="GX184" s="23"/>
      <c r="GY184" s="23"/>
      <c r="GZ184" s="23"/>
      <c r="HA184" s="23"/>
      <c r="HB184" s="23"/>
      <c r="HC184" s="23"/>
      <c r="HD184" s="23"/>
      <c r="HE184" s="23"/>
      <c r="HF184" s="23"/>
      <c r="HG184" s="23"/>
      <c r="HH184" s="23"/>
      <c r="HI184" s="23"/>
      <c r="HJ184" s="23"/>
      <c r="HK184" s="23"/>
      <c r="HL184" s="23"/>
      <c r="HM184" s="23"/>
      <c r="HN184" s="23"/>
      <c r="HO184" s="23"/>
      <c r="HP184" s="23"/>
      <c r="HQ184" s="23"/>
      <c r="HR184" s="23"/>
      <c r="HS184" s="23"/>
      <c r="HT184" s="23"/>
      <c r="HU184" s="23"/>
      <c r="HV184" s="23"/>
      <c r="HW184" s="23"/>
      <c r="HX184" s="23"/>
      <c r="HY184" s="23"/>
      <c r="HZ184" s="23"/>
      <c r="IA184" s="23"/>
      <c r="IB184" s="23"/>
      <c r="IC184" s="23"/>
      <c r="ID184" s="23"/>
      <c r="IE184" s="23"/>
      <c r="IF184" s="23"/>
      <c r="IG184" s="23"/>
      <c r="IH184" s="23"/>
      <c r="II184" s="23"/>
      <c r="IJ184" s="23"/>
      <c r="IK184" s="23"/>
      <c r="IL184" s="23"/>
      <c r="IM184" s="23"/>
      <c r="IN184" s="23"/>
      <c r="IO184" s="23"/>
      <c r="IP184" s="23"/>
      <c r="IQ184" s="23"/>
      <c r="IR184" s="23"/>
      <c r="IS184" s="23"/>
      <c r="IT184" s="23"/>
      <c r="IU184" s="23"/>
      <c r="IV184" s="23"/>
      <c r="IW184" s="23"/>
      <c r="IX184" s="23"/>
    </row>
    <row r="185" spans="1:258" s="24" customFormat="1" ht="13.8" hidden="1">
      <c r="A185" s="24">
        <v>86</v>
      </c>
      <c r="B185" s="26">
        <f t="shared" ca="1" si="109"/>
        <v>48279</v>
      </c>
      <c r="C185" s="25">
        <f t="shared" si="112"/>
        <v>6315.8332938593812</v>
      </c>
      <c r="D185" s="25">
        <f t="shared" si="113"/>
        <v>0</v>
      </c>
      <c r="E185" s="25"/>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c r="FO185" s="23"/>
      <c r="FP185" s="23"/>
      <c r="FQ185" s="23"/>
      <c r="FR185" s="23"/>
      <c r="FS185" s="23"/>
      <c r="FT185" s="23"/>
      <c r="FU185" s="23"/>
      <c r="FV185" s="23"/>
      <c r="FW185" s="23"/>
      <c r="FX185" s="23"/>
      <c r="FY185" s="23"/>
      <c r="FZ185" s="23"/>
      <c r="GA185" s="23"/>
      <c r="GB185" s="23"/>
      <c r="GC185" s="23"/>
      <c r="GD185" s="23"/>
      <c r="GE185" s="23"/>
      <c r="GF185" s="23"/>
      <c r="GG185" s="23"/>
      <c r="GH185" s="23"/>
      <c r="GI185" s="23"/>
      <c r="GJ185" s="23"/>
      <c r="GK185" s="23"/>
      <c r="GL185" s="23"/>
      <c r="GM185" s="23"/>
      <c r="GN185" s="23"/>
      <c r="GO185" s="23"/>
      <c r="GP185" s="23"/>
      <c r="GQ185" s="23"/>
      <c r="GR185" s="23"/>
      <c r="GS185" s="23"/>
      <c r="GT185" s="23"/>
      <c r="GU185" s="23"/>
      <c r="GV185" s="23"/>
      <c r="GW185" s="23"/>
      <c r="GX185" s="23"/>
      <c r="GY185" s="23"/>
      <c r="GZ185" s="23"/>
      <c r="HA185" s="23"/>
      <c r="HB185" s="23"/>
      <c r="HC185" s="23"/>
      <c r="HD185" s="23"/>
      <c r="HE185" s="23"/>
      <c r="HF185" s="23"/>
      <c r="HG185" s="23"/>
      <c r="HH185" s="23"/>
      <c r="HI185" s="23"/>
      <c r="HJ185" s="23"/>
      <c r="HK185" s="23"/>
      <c r="HL185" s="23"/>
      <c r="HM185" s="23"/>
      <c r="HN185" s="23"/>
      <c r="HO185" s="23"/>
      <c r="HP185" s="23"/>
      <c r="HQ185" s="23"/>
      <c r="HR185" s="23"/>
      <c r="HS185" s="23"/>
      <c r="HT185" s="23"/>
      <c r="HU185" s="23"/>
      <c r="HV185" s="23"/>
      <c r="HW185" s="23"/>
      <c r="HX185" s="23"/>
      <c r="HY185" s="23"/>
      <c r="HZ185" s="23"/>
      <c r="IA185" s="23"/>
      <c r="IB185" s="23"/>
      <c r="IC185" s="23"/>
      <c r="ID185" s="23"/>
      <c r="IE185" s="23"/>
      <c r="IF185" s="23"/>
      <c r="IG185" s="23"/>
      <c r="IH185" s="23"/>
      <c r="II185" s="23"/>
      <c r="IJ185" s="23"/>
      <c r="IK185" s="23"/>
      <c r="IL185" s="23"/>
      <c r="IM185" s="23"/>
      <c r="IN185" s="23"/>
      <c r="IO185" s="23"/>
      <c r="IP185" s="23"/>
      <c r="IQ185" s="23"/>
      <c r="IR185" s="23"/>
      <c r="IS185" s="23"/>
      <c r="IT185" s="23"/>
      <c r="IU185" s="23"/>
      <c r="IV185" s="23"/>
      <c r="IW185" s="23"/>
      <c r="IX185" s="23"/>
    </row>
    <row r="186" spans="1:258" s="24" customFormat="1" ht="13.8" hidden="1">
      <c r="A186" s="24">
        <v>87</v>
      </c>
      <c r="B186" s="26">
        <f t="shared" ca="1" si="109"/>
        <v>48310</v>
      </c>
      <c r="C186" s="25">
        <f t="shared" si="112"/>
        <v>6249.666627606256</v>
      </c>
      <c r="D186" s="25">
        <f t="shared" si="113"/>
        <v>0</v>
      </c>
      <c r="E186" s="25"/>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c r="FO186" s="23"/>
      <c r="FP186" s="23"/>
      <c r="FQ186" s="23"/>
      <c r="FR186" s="23"/>
      <c r="FS186" s="23"/>
      <c r="FT186" s="23"/>
      <c r="FU186" s="23"/>
      <c r="FV186" s="23"/>
      <c r="FW186" s="23"/>
      <c r="FX186" s="23"/>
      <c r="FY186" s="23"/>
      <c r="FZ186" s="23"/>
      <c r="GA186" s="23"/>
      <c r="GB186" s="23"/>
      <c r="GC186" s="23"/>
      <c r="GD186" s="23"/>
      <c r="GE186" s="23"/>
      <c r="GF186" s="23"/>
      <c r="GG186" s="23"/>
      <c r="GH186" s="23"/>
      <c r="GI186" s="23"/>
      <c r="GJ186" s="23"/>
      <c r="GK186" s="23"/>
      <c r="GL186" s="23"/>
      <c r="GM186" s="23"/>
      <c r="GN186" s="23"/>
      <c r="GO186" s="23"/>
      <c r="GP186" s="23"/>
      <c r="GQ186" s="23"/>
      <c r="GR186" s="23"/>
      <c r="GS186" s="23"/>
      <c r="GT186" s="23"/>
      <c r="GU186" s="23"/>
      <c r="GV186" s="23"/>
      <c r="GW186" s="23"/>
      <c r="GX186" s="23"/>
      <c r="GY186" s="23"/>
      <c r="GZ186" s="23"/>
      <c r="HA186" s="23"/>
      <c r="HB186" s="23"/>
      <c r="HC186" s="23"/>
      <c r="HD186" s="23"/>
      <c r="HE186" s="23"/>
      <c r="HF186" s="23"/>
      <c r="HG186" s="23"/>
      <c r="HH186" s="23"/>
      <c r="HI186" s="23"/>
      <c r="HJ186" s="23"/>
      <c r="HK186" s="23"/>
      <c r="HL186" s="23"/>
      <c r="HM186" s="23"/>
      <c r="HN186" s="23"/>
      <c r="HO186" s="23"/>
      <c r="HP186" s="23"/>
      <c r="HQ186" s="23"/>
      <c r="HR186" s="23"/>
      <c r="HS186" s="23"/>
      <c r="HT186" s="23"/>
      <c r="HU186" s="23"/>
      <c r="HV186" s="23"/>
      <c r="HW186" s="23"/>
      <c r="HX186" s="23"/>
      <c r="HY186" s="23"/>
      <c r="HZ186" s="23"/>
      <c r="IA186" s="23"/>
      <c r="IB186" s="23"/>
      <c r="IC186" s="23"/>
      <c r="ID186" s="23"/>
      <c r="IE186" s="23"/>
      <c r="IF186" s="23"/>
      <c r="IG186" s="23"/>
      <c r="IH186" s="23"/>
      <c r="II186" s="23"/>
      <c r="IJ186" s="23"/>
      <c r="IK186" s="23"/>
      <c r="IL186" s="23"/>
      <c r="IM186" s="23"/>
      <c r="IN186" s="23"/>
      <c r="IO186" s="23"/>
      <c r="IP186" s="23"/>
      <c r="IQ186" s="23"/>
      <c r="IR186" s="23"/>
      <c r="IS186" s="23"/>
      <c r="IT186" s="23"/>
      <c r="IU186" s="23"/>
      <c r="IV186" s="23"/>
      <c r="IW186" s="23"/>
      <c r="IX186" s="23"/>
    </row>
    <row r="187" spans="1:258" s="24" customFormat="1" ht="13.8" hidden="1">
      <c r="A187" s="24">
        <v>88</v>
      </c>
      <c r="B187" s="26">
        <f t="shared" ca="1" si="109"/>
        <v>48340</v>
      </c>
      <c r="C187" s="25">
        <f t="shared" si="112"/>
        <v>6183.4999613531309</v>
      </c>
      <c r="D187" s="25">
        <f t="shared" si="113"/>
        <v>0</v>
      </c>
      <c r="E187" s="25"/>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c r="FO187" s="23"/>
      <c r="FP187" s="23"/>
      <c r="FQ187" s="23"/>
      <c r="FR187" s="23"/>
      <c r="FS187" s="23"/>
      <c r="FT187" s="23"/>
      <c r="FU187" s="23"/>
      <c r="FV187" s="23"/>
      <c r="FW187" s="23"/>
      <c r="FX187" s="23"/>
      <c r="FY187" s="23"/>
      <c r="FZ187" s="23"/>
      <c r="GA187" s="23"/>
      <c r="GB187" s="23"/>
      <c r="GC187" s="23"/>
      <c r="GD187" s="23"/>
      <c r="GE187" s="23"/>
      <c r="GF187" s="23"/>
      <c r="GG187" s="23"/>
      <c r="GH187" s="23"/>
      <c r="GI187" s="23"/>
      <c r="GJ187" s="23"/>
      <c r="GK187" s="23"/>
      <c r="GL187" s="23"/>
      <c r="GM187" s="23"/>
      <c r="GN187" s="23"/>
      <c r="GO187" s="23"/>
      <c r="GP187" s="23"/>
      <c r="GQ187" s="23"/>
      <c r="GR187" s="23"/>
      <c r="GS187" s="23"/>
      <c r="GT187" s="23"/>
      <c r="GU187" s="23"/>
      <c r="GV187" s="23"/>
      <c r="GW187" s="23"/>
      <c r="GX187" s="23"/>
      <c r="GY187" s="23"/>
      <c r="GZ187" s="23"/>
      <c r="HA187" s="23"/>
      <c r="HB187" s="23"/>
      <c r="HC187" s="23"/>
      <c r="HD187" s="23"/>
      <c r="HE187" s="23"/>
      <c r="HF187" s="23"/>
      <c r="HG187" s="23"/>
      <c r="HH187" s="23"/>
      <c r="HI187" s="23"/>
      <c r="HJ187" s="23"/>
      <c r="HK187" s="23"/>
      <c r="HL187" s="23"/>
      <c r="HM187" s="23"/>
      <c r="HN187" s="23"/>
      <c r="HO187" s="23"/>
      <c r="HP187" s="23"/>
      <c r="HQ187" s="23"/>
      <c r="HR187" s="23"/>
      <c r="HS187" s="23"/>
      <c r="HT187" s="23"/>
      <c r="HU187" s="23"/>
      <c r="HV187" s="23"/>
      <c r="HW187" s="23"/>
      <c r="HX187" s="23"/>
      <c r="HY187" s="23"/>
      <c r="HZ187" s="23"/>
      <c r="IA187" s="23"/>
      <c r="IB187" s="23"/>
      <c r="IC187" s="23"/>
      <c r="ID187" s="23"/>
      <c r="IE187" s="23"/>
      <c r="IF187" s="23"/>
      <c r="IG187" s="23"/>
      <c r="IH187" s="23"/>
      <c r="II187" s="23"/>
      <c r="IJ187" s="23"/>
      <c r="IK187" s="23"/>
      <c r="IL187" s="23"/>
      <c r="IM187" s="23"/>
      <c r="IN187" s="23"/>
      <c r="IO187" s="23"/>
      <c r="IP187" s="23"/>
      <c r="IQ187" s="23"/>
      <c r="IR187" s="23"/>
      <c r="IS187" s="23"/>
      <c r="IT187" s="23"/>
      <c r="IU187" s="23"/>
      <c r="IV187" s="23"/>
      <c r="IW187" s="23"/>
      <c r="IX187" s="23"/>
    </row>
    <row r="188" spans="1:258" s="24" customFormat="1" ht="13.8" hidden="1">
      <c r="A188" s="24">
        <v>89</v>
      </c>
      <c r="B188" s="26">
        <f t="shared" ca="1" si="109"/>
        <v>48371</v>
      </c>
      <c r="C188" s="25">
        <f t="shared" si="112"/>
        <v>6117.3332951000066</v>
      </c>
      <c r="D188" s="25">
        <f t="shared" si="113"/>
        <v>0</v>
      </c>
      <c r="E188" s="25"/>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c r="FO188" s="23"/>
      <c r="FP188" s="23"/>
      <c r="FQ188" s="23"/>
      <c r="FR188" s="23"/>
      <c r="FS188" s="23"/>
      <c r="FT188" s="23"/>
      <c r="FU188" s="23"/>
      <c r="FV188" s="23"/>
      <c r="FW188" s="23"/>
      <c r="FX188" s="23"/>
      <c r="FY188" s="23"/>
      <c r="FZ188" s="23"/>
      <c r="GA188" s="23"/>
      <c r="GB188" s="23"/>
      <c r="GC188" s="23"/>
      <c r="GD188" s="23"/>
      <c r="GE188" s="23"/>
      <c r="GF188" s="23"/>
      <c r="GG188" s="23"/>
      <c r="GH188" s="23"/>
      <c r="GI188" s="23"/>
      <c r="GJ188" s="23"/>
      <c r="GK188" s="23"/>
      <c r="GL188" s="23"/>
      <c r="GM188" s="23"/>
      <c r="GN188" s="23"/>
      <c r="GO188" s="23"/>
      <c r="GP188" s="23"/>
      <c r="GQ188" s="23"/>
      <c r="GR188" s="23"/>
      <c r="GS188" s="23"/>
      <c r="GT188" s="23"/>
      <c r="GU188" s="23"/>
      <c r="GV188" s="23"/>
      <c r="GW188" s="23"/>
      <c r="GX188" s="23"/>
      <c r="GY188" s="23"/>
      <c r="GZ188" s="23"/>
      <c r="HA188" s="23"/>
      <c r="HB188" s="23"/>
      <c r="HC188" s="23"/>
      <c r="HD188" s="23"/>
      <c r="HE188" s="23"/>
      <c r="HF188" s="23"/>
      <c r="HG188" s="23"/>
      <c r="HH188" s="23"/>
      <c r="HI188" s="23"/>
      <c r="HJ188" s="23"/>
      <c r="HK188" s="23"/>
      <c r="HL188" s="23"/>
      <c r="HM188" s="23"/>
      <c r="HN188" s="23"/>
      <c r="HO188" s="23"/>
      <c r="HP188" s="23"/>
      <c r="HQ188" s="23"/>
      <c r="HR188" s="23"/>
      <c r="HS188" s="23"/>
      <c r="HT188" s="23"/>
      <c r="HU188" s="23"/>
      <c r="HV188" s="23"/>
      <c r="HW188" s="23"/>
      <c r="HX188" s="23"/>
      <c r="HY188" s="23"/>
      <c r="HZ188" s="23"/>
      <c r="IA188" s="23"/>
      <c r="IB188" s="23"/>
      <c r="IC188" s="23"/>
      <c r="ID188" s="23"/>
      <c r="IE188" s="23"/>
      <c r="IF188" s="23"/>
      <c r="IG188" s="23"/>
      <c r="IH188" s="23"/>
      <c r="II188" s="23"/>
      <c r="IJ188" s="23"/>
      <c r="IK188" s="23"/>
      <c r="IL188" s="23"/>
      <c r="IM188" s="23"/>
      <c r="IN188" s="23"/>
      <c r="IO188" s="23"/>
      <c r="IP188" s="23"/>
      <c r="IQ188" s="23"/>
      <c r="IR188" s="23"/>
      <c r="IS188" s="23"/>
      <c r="IT188" s="23"/>
      <c r="IU188" s="23"/>
      <c r="IV188" s="23"/>
      <c r="IW188" s="23"/>
      <c r="IX188" s="23"/>
    </row>
    <row r="189" spans="1:258" s="24" customFormat="1" ht="13.8" hidden="1">
      <c r="A189" s="24">
        <v>90</v>
      </c>
      <c r="B189" s="26">
        <f t="shared" ca="1" si="109"/>
        <v>48401</v>
      </c>
      <c r="C189" s="25">
        <f t="shared" si="112"/>
        <v>6051.1666288468805</v>
      </c>
      <c r="D189" s="25">
        <f t="shared" si="113"/>
        <v>0</v>
      </c>
      <c r="E189" s="25"/>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c r="FO189" s="23"/>
      <c r="FP189" s="23"/>
      <c r="FQ189" s="23"/>
      <c r="FR189" s="23"/>
      <c r="FS189" s="23"/>
      <c r="FT189" s="23"/>
      <c r="FU189" s="23"/>
      <c r="FV189" s="23"/>
      <c r="FW189" s="23"/>
      <c r="FX189" s="23"/>
      <c r="FY189" s="23"/>
      <c r="FZ189" s="23"/>
      <c r="GA189" s="23"/>
      <c r="GB189" s="23"/>
      <c r="GC189" s="23"/>
      <c r="GD189" s="23"/>
      <c r="GE189" s="23"/>
      <c r="GF189" s="23"/>
      <c r="GG189" s="23"/>
      <c r="GH189" s="23"/>
      <c r="GI189" s="23"/>
      <c r="GJ189" s="23"/>
      <c r="GK189" s="23"/>
      <c r="GL189" s="23"/>
      <c r="GM189" s="23"/>
      <c r="GN189" s="23"/>
      <c r="GO189" s="23"/>
      <c r="GP189" s="23"/>
      <c r="GQ189" s="23"/>
      <c r="GR189" s="23"/>
      <c r="GS189" s="23"/>
      <c r="GT189" s="23"/>
      <c r="GU189" s="23"/>
      <c r="GV189" s="23"/>
      <c r="GW189" s="23"/>
      <c r="GX189" s="23"/>
      <c r="GY189" s="23"/>
      <c r="GZ189" s="23"/>
      <c r="HA189" s="23"/>
      <c r="HB189" s="23"/>
      <c r="HC189" s="23"/>
      <c r="HD189" s="23"/>
      <c r="HE189" s="23"/>
      <c r="HF189" s="23"/>
      <c r="HG189" s="23"/>
      <c r="HH189" s="23"/>
      <c r="HI189" s="23"/>
      <c r="HJ189" s="23"/>
      <c r="HK189" s="23"/>
      <c r="HL189" s="23"/>
      <c r="HM189" s="23"/>
      <c r="HN189" s="23"/>
      <c r="HO189" s="23"/>
      <c r="HP189" s="23"/>
      <c r="HQ189" s="23"/>
      <c r="HR189" s="23"/>
      <c r="HS189" s="23"/>
      <c r="HT189" s="23"/>
      <c r="HU189" s="23"/>
      <c r="HV189" s="23"/>
      <c r="HW189" s="23"/>
      <c r="HX189" s="23"/>
      <c r="HY189" s="23"/>
      <c r="HZ189" s="23"/>
      <c r="IA189" s="23"/>
      <c r="IB189" s="23"/>
      <c r="IC189" s="23"/>
      <c r="ID189" s="23"/>
      <c r="IE189" s="23"/>
      <c r="IF189" s="23"/>
      <c r="IG189" s="23"/>
      <c r="IH189" s="23"/>
      <c r="II189" s="23"/>
      <c r="IJ189" s="23"/>
      <c r="IK189" s="23"/>
      <c r="IL189" s="23"/>
      <c r="IM189" s="23"/>
      <c r="IN189" s="23"/>
      <c r="IO189" s="23"/>
      <c r="IP189" s="23"/>
      <c r="IQ189" s="23"/>
      <c r="IR189" s="23"/>
      <c r="IS189" s="23"/>
      <c r="IT189" s="23"/>
      <c r="IU189" s="23"/>
      <c r="IV189" s="23"/>
      <c r="IW189" s="23"/>
      <c r="IX189" s="23"/>
    </row>
    <row r="190" spans="1:258" s="24" customFormat="1" ht="13.8" hidden="1">
      <c r="A190" s="24">
        <v>91</v>
      </c>
      <c r="B190" s="26">
        <f t="shared" ca="1" si="109"/>
        <v>48432</v>
      </c>
      <c r="C190" s="25">
        <f t="shared" si="112"/>
        <v>5984.9999625937562</v>
      </c>
      <c r="D190" s="25">
        <f t="shared" si="113"/>
        <v>0</v>
      </c>
      <c r="E190" s="25"/>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c r="FO190" s="23"/>
      <c r="FP190" s="23"/>
      <c r="FQ190" s="23"/>
      <c r="FR190" s="23"/>
      <c r="FS190" s="23"/>
      <c r="FT190" s="23"/>
      <c r="FU190" s="23"/>
      <c r="FV190" s="23"/>
      <c r="FW190" s="23"/>
      <c r="FX190" s="23"/>
      <c r="FY190" s="23"/>
      <c r="FZ190" s="23"/>
      <c r="GA190" s="23"/>
      <c r="GB190" s="23"/>
      <c r="GC190" s="23"/>
      <c r="GD190" s="23"/>
      <c r="GE190" s="23"/>
      <c r="GF190" s="23"/>
      <c r="GG190" s="23"/>
      <c r="GH190" s="23"/>
      <c r="GI190" s="23"/>
      <c r="GJ190" s="23"/>
      <c r="GK190" s="23"/>
      <c r="GL190" s="23"/>
      <c r="GM190" s="23"/>
      <c r="GN190" s="23"/>
      <c r="GO190" s="23"/>
      <c r="GP190" s="23"/>
      <c r="GQ190" s="23"/>
      <c r="GR190" s="23"/>
      <c r="GS190" s="23"/>
      <c r="GT190" s="23"/>
      <c r="GU190" s="23"/>
      <c r="GV190" s="23"/>
      <c r="GW190" s="23"/>
      <c r="GX190" s="23"/>
      <c r="GY190" s="23"/>
      <c r="GZ190" s="23"/>
      <c r="HA190" s="23"/>
      <c r="HB190" s="23"/>
      <c r="HC190" s="23"/>
      <c r="HD190" s="23"/>
      <c r="HE190" s="23"/>
      <c r="HF190" s="23"/>
      <c r="HG190" s="23"/>
      <c r="HH190" s="23"/>
      <c r="HI190" s="23"/>
      <c r="HJ190" s="23"/>
      <c r="HK190" s="23"/>
      <c r="HL190" s="23"/>
      <c r="HM190" s="23"/>
      <c r="HN190" s="23"/>
      <c r="HO190" s="23"/>
      <c r="HP190" s="23"/>
      <c r="HQ190" s="23"/>
      <c r="HR190" s="23"/>
      <c r="HS190" s="23"/>
      <c r="HT190" s="23"/>
      <c r="HU190" s="23"/>
      <c r="HV190" s="23"/>
      <c r="HW190" s="23"/>
      <c r="HX190" s="23"/>
      <c r="HY190" s="23"/>
      <c r="HZ190" s="23"/>
      <c r="IA190" s="23"/>
      <c r="IB190" s="23"/>
      <c r="IC190" s="23"/>
      <c r="ID190" s="23"/>
      <c r="IE190" s="23"/>
      <c r="IF190" s="23"/>
      <c r="IG190" s="23"/>
      <c r="IH190" s="23"/>
      <c r="II190" s="23"/>
      <c r="IJ190" s="23"/>
      <c r="IK190" s="23"/>
      <c r="IL190" s="23"/>
      <c r="IM190" s="23"/>
      <c r="IN190" s="23"/>
      <c r="IO190" s="23"/>
      <c r="IP190" s="23"/>
      <c r="IQ190" s="23"/>
      <c r="IR190" s="23"/>
      <c r="IS190" s="23"/>
      <c r="IT190" s="23"/>
      <c r="IU190" s="23"/>
      <c r="IV190" s="23"/>
      <c r="IW190" s="23"/>
      <c r="IX190" s="23"/>
    </row>
    <row r="191" spans="1:258" s="24" customFormat="1" ht="13.8" hidden="1">
      <c r="A191" s="24">
        <v>92</v>
      </c>
      <c r="B191" s="26">
        <f t="shared" ca="1" si="109"/>
        <v>48463</v>
      </c>
      <c r="C191" s="25">
        <f t="shared" si="112"/>
        <v>5918.833296340631</v>
      </c>
      <c r="D191" s="25">
        <f t="shared" si="113"/>
        <v>0</v>
      </c>
      <c r="E191" s="25"/>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c r="FO191" s="23"/>
      <c r="FP191" s="23"/>
      <c r="FQ191" s="23"/>
      <c r="FR191" s="23"/>
      <c r="FS191" s="23"/>
      <c r="FT191" s="23"/>
      <c r="FU191" s="23"/>
      <c r="FV191" s="23"/>
      <c r="FW191" s="23"/>
      <c r="FX191" s="23"/>
      <c r="FY191" s="23"/>
      <c r="FZ191" s="23"/>
      <c r="GA191" s="23"/>
      <c r="GB191" s="23"/>
      <c r="GC191" s="23"/>
      <c r="GD191" s="23"/>
      <c r="GE191" s="23"/>
      <c r="GF191" s="23"/>
      <c r="GG191" s="23"/>
      <c r="GH191" s="23"/>
      <c r="GI191" s="23"/>
      <c r="GJ191" s="23"/>
      <c r="GK191" s="23"/>
      <c r="GL191" s="23"/>
      <c r="GM191" s="23"/>
      <c r="GN191" s="23"/>
      <c r="GO191" s="23"/>
      <c r="GP191" s="23"/>
      <c r="GQ191" s="23"/>
      <c r="GR191" s="23"/>
      <c r="GS191" s="23"/>
      <c r="GT191" s="23"/>
      <c r="GU191" s="23"/>
      <c r="GV191" s="23"/>
      <c r="GW191" s="23"/>
      <c r="GX191" s="23"/>
      <c r="GY191" s="23"/>
      <c r="GZ191" s="23"/>
      <c r="HA191" s="23"/>
      <c r="HB191" s="23"/>
      <c r="HC191" s="23"/>
      <c r="HD191" s="23"/>
      <c r="HE191" s="23"/>
      <c r="HF191" s="23"/>
      <c r="HG191" s="23"/>
      <c r="HH191" s="23"/>
      <c r="HI191" s="23"/>
      <c r="HJ191" s="23"/>
      <c r="HK191" s="23"/>
      <c r="HL191" s="23"/>
      <c r="HM191" s="23"/>
      <c r="HN191" s="23"/>
      <c r="HO191" s="23"/>
      <c r="HP191" s="23"/>
      <c r="HQ191" s="23"/>
      <c r="HR191" s="23"/>
      <c r="HS191" s="23"/>
      <c r="HT191" s="23"/>
      <c r="HU191" s="23"/>
      <c r="HV191" s="23"/>
      <c r="HW191" s="23"/>
      <c r="HX191" s="23"/>
      <c r="HY191" s="23"/>
      <c r="HZ191" s="23"/>
      <c r="IA191" s="23"/>
      <c r="IB191" s="23"/>
      <c r="IC191" s="23"/>
      <c r="ID191" s="23"/>
      <c r="IE191" s="23"/>
      <c r="IF191" s="23"/>
      <c r="IG191" s="23"/>
      <c r="IH191" s="23"/>
      <c r="II191" s="23"/>
      <c r="IJ191" s="23"/>
      <c r="IK191" s="23"/>
      <c r="IL191" s="23"/>
      <c r="IM191" s="23"/>
      <c r="IN191" s="23"/>
      <c r="IO191" s="23"/>
      <c r="IP191" s="23"/>
      <c r="IQ191" s="23"/>
      <c r="IR191" s="23"/>
      <c r="IS191" s="23"/>
      <c r="IT191" s="23"/>
      <c r="IU191" s="23"/>
      <c r="IV191" s="23"/>
      <c r="IW191" s="23"/>
      <c r="IX191" s="23"/>
    </row>
    <row r="192" spans="1:258" s="24" customFormat="1" ht="13.8" hidden="1">
      <c r="A192" s="24">
        <v>93</v>
      </c>
      <c r="B192" s="26">
        <f t="shared" ca="1" si="109"/>
        <v>48493</v>
      </c>
      <c r="C192" s="25">
        <f t="shared" si="112"/>
        <v>5852.6666300875058</v>
      </c>
      <c r="D192" s="25">
        <f t="shared" si="113"/>
        <v>0</v>
      </c>
      <c r="E192" s="25"/>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c r="FO192" s="23"/>
      <c r="FP192" s="23"/>
      <c r="FQ192" s="23"/>
      <c r="FR192" s="23"/>
      <c r="FS192" s="23"/>
      <c r="FT192" s="23"/>
      <c r="FU192" s="23"/>
      <c r="FV192" s="23"/>
      <c r="FW192" s="23"/>
      <c r="FX192" s="23"/>
      <c r="FY192" s="23"/>
      <c r="FZ192" s="23"/>
      <c r="GA192" s="23"/>
      <c r="GB192" s="23"/>
      <c r="GC192" s="23"/>
      <c r="GD192" s="23"/>
      <c r="GE192" s="23"/>
      <c r="GF192" s="23"/>
      <c r="GG192" s="23"/>
      <c r="GH192" s="23"/>
      <c r="GI192" s="23"/>
      <c r="GJ192" s="23"/>
      <c r="GK192" s="23"/>
      <c r="GL192" s="23"/>
      <c r="GM192" s="23"/>
      <c r="GN192" s="23"/>
      <c r="GO192" s="23"/>
      <c r="GP192" s="23"/>
      <c r="GQ192" s="23"/>
      <c r="GR192" s="23"/>
      <c r="GS192" s="23"/>
      <c r="GT192" s="23"/>
      <c r="GU192" s="23"/>
      <c r="GV192" s="23"/>
      <c r="GW192" s="23"/>
      <c r="GX192" s="23"/>
      <c r="GY192" s="23"/>
      <c r="GZ192" s="23"/>
      <c r="HA192" s="23"/>
      <c r="HB192" s="23"/>
      <c r="HC192" s="23"/>
      <c r="HD192" s="23"/>
      <c r="HE192" s="23"/>
      <c r="HF192" s="23"/>
      <c r="HG192" s="23"/>
      <c r="HH192" s="23"/>
      <c r="HI192" s="23"/>
      <c r="HJ192" s="23"/>
      <c r="HK192" s="23"/>
      <c r="HL192" s="23"/>
      <c r="HM192" s="23"/>
      <c r="HN192" s="23"/>
      <c r="HO192" s="23"/>
      <c r="HP192" s="23"/>
      <c r="HQ192" s="23"/>
      <c r="HR192" s="23"/>
      <c r="HS192" s="23"/>
      <c r="HT192" s="23"/>
      <c r="HU192" s="23"/>
      <c r="HV192" s="23"/>
      <c r="HW192" s="23"/>
      <c r="HX192" s="23"/>
      <c r="HY192" s="23"/>
      <c r="HZ192" s="23"/>
      <c r="IA192" s="23"/>
      <c r="IB192" s="23"/>
      <c r="IC192" s="23"/>
      <c r="ID192" s="23"/>
      <c r="IE192" s="23"/>
      <c r="IF192" s="23"/>
      <c r="IG192" s="23"/>
      <c r="IH192" s="23"/>
      <c r="II192" s="23"/>
      <c r="IJ192" s="23"/>
      <c r="IK192" s="23"/>
      <c r="IL192" s="23"/>
      <c r="IM192" s="23"/>
      <c r="IN192" s="23"/>
      <c r="IO192" s="23"/>
      <c r="IP192" s="23"/>
      <c r="IQ192" s="23"/>
      <c r="IR192" s="23"/>
      <c r="IS192" s="23"/>
      <c r="IT192" s="23"/>
      <c r="IU192" s="23"/>
      <c r="IV192" s="23"/>
      <c r="IW192" s="23"/>
      <c r="IX192" s="23"/>
    </row>
    <row r="193" spans="1:258" s="24" customFormat="1" ht="13.8" hidden="1">
      <c r="A193" s="24">
        <v>94</v>
      </c>
      <c r="B193" s="26">
        <f t="shared" ca="1" si="109"/>
        <v>48524</v>
      </c>
      <c r="C193" s="25">
        <f t="shared" si="112"/>
        <v>5786.4999638343816</v>
      </c>
      <c r="D193" s="25">
        <f t="shared" si="113"/>
        <v>0</v>
      </c>
      <c r="E193" s="25"/>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c r="FO193" s="23"/>
      <c r="FP193" s="23"/>
      <c r="FQ193" s="23"/>
      <c r="FR193" s="23"/>
      <c r="FS193" s="23"/>
      <c r="FT193" s="23"/>
      <c r="FU193" s="23"/>
      <c r="FV193" s="23"/>
      <c r="FW193" s="23"/>
      <c r="FX193" s="23"/>
      <c r="FY193" s="23"/>
      <c r="FZ193" s="23"/>
      <c r="GA193" s="23"/>
      <c r="GB193" s="23"/>
      <c r="GC193" s="23"/>
      <c r="GD193" s="23"/>
      <c r="GE193" s="23"/>
      <c r="GF193" s="23"/>
      <c r="GG193" s="23"/>
      <c r="GH193" s="23"/>
      <c r="GI193" s="23"/>
      <c r="GJ193" s="23"/>
      <c r="GK193" s="23"/>
      <c r="GL193" s="23"/>
      <c r="GM193" s="23"/>
      <c r="GN193" s="23"/>
      <c r="GO193" s="23"/>
      <c r="GP193" s="23"/>
      <c r="GQ193" s="23"/>
      <c r="GR193" s="23"/>
      <c r="GS193" s="23"/>
      <c r="GT193" s="23"/>
      <c r="GU193" s="23"/>
      <c r="GV193" s="23"/>
      <c r="GW193" s="23"/>
      <c r="GX193" s="23"/>
      <c r="GY193" s="23"/>
      <c r="GZ193" s="23"/>
      <c r="HA193" s="23"/>
      <c r="HB193" s="23"/>
      <c r="HC193" s="23"/>
      <c r="HD193" s="23"/>
      <c r="HE193" s="23"/>
      <c r="HF193" s="23"/>
      <c r="HG193" s="23"/>
      <c r="HH193" s="23"/>
      <c r="HI193" s="23"/>
      <c r="HJ193" s="23"/>
      <c r="HK193" s="23"/>
      <c r="HL193" s="23"/>
      <c r="HM193" s="23"/>
      <c r="HN193" s="23"/>
      <c r="HO193" s="23"/>
      <c r="HP193" s="23"/>
      <c r="HQ193" s="23"/>
      <c r="HR193" s="23"/>
      <c r="HS193" s="23"/>
      <c r="HT193" s="23"/>
      <c r="HU193" s="23"/>
      <c r="HV193" s="23"/>
      <c r="HW193" s="23"/>
      <c r="HX193" s="23"/>
      <c r="HY193" s="23"/>
      <c r="HZ193" s="23"/>
      <c r="IA193" s="23"/>
      <c r="IB193" s="23"/>
      <c r="IC193" s="23"/>
      <c r="ID193" s="23"/>
      <c r="IE193" s="23"/>
      <c r="IF193" s="23"/>
      <c r="IG193" s="23"/>
      <c r="IH193" s="23"/>
      <c r="II193" s="23"/>
      <c r="IJ193" s="23"/>
      <c r="IK193" s="23"/>
      <c r="IL193" s="23"/>
      <c r="IM193" s="23"/>
      <c r="IN193" s="23"/>
      <c r="IO193" s="23"/>
      <c r="IP193" s="23"/>
      <c r="IQ193" s="23"/>
      <c r="IR193" s="23"/>
      <c r="IS193" s="23"/>
      <c r="IT193" s="23"/>
      <c r="IU193" s="23"/>
      <c r="IV193" s="23"/>
      <c r="IW193" s="23"/>
      <c r="IX193" s="23"/>
    </row>
    <row r="194" spans="1:258" s="24" customFormat="1" ht="13.8" hidden="1">
      <c r="A194" s="24">
        <v>95</v>
      </c>
      <c r="B194" s="26">
        <f t="shared" ca="1" si="109"/>
        <v>48554</v>
      </c>
      <c r="C194" s="25">
        <f t="shared" si="112"/>
        <v>5720.3332975812564</v>
      </c>
      <c r="D194" s="25">
        <f t="shared" si="113"/>
        <v>0</v>
      </c>
      <c r="E194" s="25"/>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c r="FO194" s="23"/>
      <c r="FP194" s="23"/>
      <c r="FQ194" s="23"/>
      <c r="FR194" s="23"/>
      <c r="FS194" s="23"/>
      <c r="FT194" s="23"/>
      <c r="FU194" s="23"/>
      <c r="FV194" s="23"/>
      <c r="FW194" s="23"/>
      <c r="FX194" s="23"/>
      <c r="FY194" s="23"/>
      <c r="FZ194" s="23"/>
      <c r="GA194" s="23"/>
      <c r="GB194" s="23"/>
      <c r="GC194" s="23"/>
      <c r="GD194" s="23"/>
      <c r="GE194" s="23"/>
      <c r="GF194" s="23"/>
      <c r="GG194" s="23"/>
      <c r="GH194" s="23"/>
      <c r="GI194" s="23"/>
      <c r="GJ194" s="23"/>
      <c r="GK194" s="23"/>
      <c r="GL194" s="23"/>
      <c r="GM194" s="23"/>
      <c r="GN194" s="23"/>
      <c r="GO194" s="23"/>
      <c r="GP194" s="23"/>
      <c r="GQ194" s="23"/>
      <c r="GR194" s="23"/>
      <c r="GS194" s="23"/>
      <c r="GT194" s="23"/>
      <c r="GU194" s="23"/>
      <c r="GV194" s="23"/>
      <c r="GW194" s="23"/>
      <c r="GX194" s="23"/>
      <c r="GY194" s="23"/>
      <c r="GZ194" s="23"/>
      <c r="HA194" s="23"/>
      <c r="HB194" s="23"/>
      <c r="HC194" s="23"/>
      <c r="HD194" s="23"/>
      <c r="HE194" s="23"/>
      <c r="HF194" s="23"/>
      <c r="HG194" s="23"/>
      <c r="HH194" s="23"/>
      <c r="HI194" s="23"/>
      <c r="HJ194" s="23"/>
      <c r="HK194" s="23"/>
      <c r="HL194" s="23"/>
      <c r="HM194" s="23"/>
      <c r="HN194" s="23"/>
      <c r="HO194" s="23"/>
      <c r="HP194" s="23"/>
      <c r="HQ194" s="23"/>
      <c r="HR194" s="23"/>
      <c r="HS194" s="23"/>
      <c r="HT194" s="23"/>
      <c r="HU194" s="23"/>
      <c r="HV194" s="23"/>
      <c r="HW194" s="23"/>
      <c r="HX194" s="23"/>
      <c r="HY194" s="23"/>
      <c r="HZ194" s="23"/>
      <c r="IA194" s="23"/>
      <c r="IB194" s="23"/>
      <c r="IC194" s="23"/>
      <c r="ID194" s="23"/>
      <c r="IE194" s="23"/>
      <c r="IF194" s="23"/>
      <c r="IG194" s="23"/>
      <c r="IH194" s="23"/>
      <c r="II194" s="23"/>
      <c r="IJ194" s="23"/>
      <c r="IK194" s="23"/>
      <c r="IL194" s="23"/>
      <c r="IM194" s="23"/>
      <c r="IN194" s="23"/>
      <c r="IO194" s="23"/>
      <c r="IP194" s="23"/>
      <c r="IQ194" s="23"/>
      <c r="IR194" s="23"/>
      <c r="IS194" s="23"/>
      <c r="IT194" s="23"/>
      <c r="IU194" s="23"/>
      <c r="IV194" s="23"/>
      <c r="IW194" s="23"/>
      <c r="IX194" s="23"/>
    </row>
    <row r="195" spans="1:258" s="24" customFormat="1" ht="13.8" hidden="1">
      <c r="A195" s="24">
        <v>96</v>
      </c>
      <c r="B195" s="26">
        <f t="shared" ca="1" si="109"/>
        <v>48585</v>
      </c>
      <c r="C195" s="25">
        <f t="shared" si="112"/>
        <v>5654.1666313281312</v>
      </c>
      <c r="D195" s="25">
        <f t="shared" si="113"/>
        <v>0</v>
      </c>
      <c r="E195" s="25"/>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c r="FO195" s="23"/>
      <c r="FP195" s="23"/>
      <c r="FQ195" s="23"/>
      <c r="FR195" s="23"/>
      <c r="FS195" s="23"/>
      <c r="FT195" s="23"/>
      <c r="FU195" s="23"/>
      <c r="FV195" s="23"/>
      <c r="FW195" s="23"/>
      <c r="FX195" s="23"/>
      <c r="FY195" s="23"/>
      <c r="FZ195" s="23"/>
      <c r="GA195" s="23"/>
      <c r="GB195" s="23"/>
      <c r="GC195" s="23"/>
      <c r="GD195" s="23"/>
      <c r="GE195" s="23"/>
      <c r="GF195" s="23"/>
      <c r="GG195" s="23"/>
      <c r="GH195" s="23"/>
      <c r="GI195" s="23"/>
      <c r="GJ195" s="23"/>
      <c r="GK195" s="23"/>
      <c r="GL195" s="23"/>
      <c r="GM195" s="23"/>
      <c r="GN195" s="23"/>
      <c r="GO195" s="23"/>
      <c r="GP195" s="23"/>
      <c r="GQ195" s="23"/>
      <c r="GR195" s="23"/>
      <c r="GS195" s="23"/>
      <c r="GT195" s="23"/>
      <c r="GU195" s="23"/>
      <c r="GV195" s="23"/>
      <c r="GW195" s="23"/>
      <c r="GX195" s="23"/>
      <c r="GY195" s="23"/>
      <c r="GZ195" s="23"/>
      <c r="HA195" s="23"/>
      <c r="HB195" s="23"/>
      <c r="HC195" s="23"/>
      <c r="HD195" s="23"/>
      <c r="HE195" s="23"/>
      <c r="HF195" s="23"/>
      <c r="HG195" s="23"/>
      <c r="HH195" s="23"/>
      <c r="HI195" s="23"/>
      <c r="HJ195" s="23"/>
      <c r="HK195" s="23"/>
      <c r="HL195" s="23"/>
      <c r="HM195" s="23"/>
      <c r="HN195" s="23"/>
      <c r="HO195" s="23"/>
      <c r="HP195" s="23"/>
      <c r="HQ195" s="23"/>
      <c r="HR195" s="23"/>
      <c r="HS195" s="23"/>
      <c r="HT195" s="23"/>
      <c r="HU195" s="23"/>
      <c r="HV195" s="23"/>
      <c r="HW195" s="23"/>
      <c r="HX195" s="23"/>
      <c r="HY195" s="23"/>
      <c r="HZ195" s="23"/>
      <c r="IA195" s="23"/>
      <c r="IB195" s="23"/>
      <c r="IC195" s="23"/>
      <c r="ID195" s="23"/>
      <c r="IE195" s="23"/>
      <c r="IF195" s="23"/>
      <c r="IG195" s="23"/>
      <c r="IH195" s="23"/>
      <c r="II195" s="23"/>
      <c r="IJ195" s="23"/>
      <c r="IK195" s="23"/>
      <c r="IL195" s="23"/>
      <c r="IM195" s="23"/>
      <c r="IN195" s="23"/>
      <c r="IO195" s="23"/>
      <c r="IP195" s="23"/>
      <c r="IQ195" s="23"/>
      <c r="IR195" s="23"/>
      <c r="IS195" s="23"/>
      <c r="IT195" s="23"/>
      <c r="IU195" s="23"/>
      <c r="IV195" s="23"/>
      <c r="IW195" s="23"/>
      <c r="IX195" s="23"/>
    </row>
    <row r="196" spans="1:258" s="24" customFormat="1" ht="13.8" hidden="1">
      <c r="A196" s="24">
        <v>97</v>
      </c>
      <c r="B196" s="26">
        <f t="shared" ca="1" si="109"/>
        <v>48616</v>
      </c>
      <c r="C196" s="25">
        <f t="shared" ref="C196:C207" si="114">L56</f>
        <v>5587.999965075006</v>
      </c>
      <c r="D196" s="25">
        <f t="shared" ref="D196:D207" si="115">M56</f>
        <v>0</v>
      </c>
      <c r="E196" s="25"/>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c r="FO196" s="23"/>
      <c r="FP196" s="23"/>
      <c r="FQ196" s="23"/>
      <c r="FR196" s="23"/>
      <c r="FS196" s="23"/>
      <c r="FT196" s="23"/>
      <c r="FU196" s="23"/>
      <c r="FV196" s="23"/>
      <c r="FW196" s="23"/>
      <c r="FX196" s="23"/>
      <c r="FY196" s="23"/>
      <c r="FZ196" s="23"/>
      <c r="GA196" s="23"/>
      <c r="GB196" s="23"/>
      <c r="GC196" s="23"/>
      <c r="GD196" s="23"/>
      <c r="GE196" s="23"/>
      <c r="GF196" s="23"/>
      <c r="GG196" s="23"/>
      <c r="GH196" s="23"/>
      <c r="GI196" s="23"/>
      <c r="GJ196" s="23"/>
      <c r="GK196" s="23"/>
      <c r="GL196" s="23"/>
      <c r="GM196" s="23"/>
      <c r="GN196" s="23"/>
      <c r="GO196" s="23"/>
      <c r="GP196" s="23"/>
      <c r="GQ196" s="23"/>
      <c r="GR196" s="23"/>
      <c r="GS196" s="23"/>
      <c r="GT196" s="23"/>
      <c r="GU196" s="23"/>
      <c r="GV196" s="23"/>
      <c r="GW196" s="23"/>
      <c r="GX196" s="23"/>
      <c r="GY196" s="23"/>
      <c r="GZ196" s="23"/>
      <c r="HA196" s="23"/>
      <c r="HB196" s="23"/>
      <c r="HC196" s="23"/>
      <c r="HD196" s="23"/>
      <c r="HE196" s="23"/>
      <c r="HF196" s="23"/>
      <c r="HG196" s="23"/>
      <c r="HH196" s="23"/>
      <c r="HI196" s="23"/>
      <c r="HJ196" s="23"/>
      <c r="HK196" s="23"/>
      <c r="HL196" s="23"/>
      <c r="HM196" s="23"/>
      <c r="HN196" s="23"/>
      <c r="HO196" s="23"/>
      <c r="HP196" s="23"/>
      <c r="HQ196" s="23"/>
      <c r="HR196" s="23"/>
      <c r="HS196" s="23"/>
      <c r="HT196" s="23"/>
      <c r="HU196" s="23"/>
      <c r="HV196" s="23"/>
      <c r="HW196" s="23"/>
      <c r="HX196" s="23"/>
      <c r="HY196" s="23"/>
      <c r="HZ196" s="23"/>
      <c r="IA196" s="23"/>
      <c r="IB196" s="23"/>
      <c r="IC196" s="23"/>
      <c r="ID196" s="23"/>
      <c r="IE196" s="23"/>
      <c r="IF196" s="23"/>
      <c r="IG196" s="23"/>
      <c r="IH196" s="23"/>
      <c r="II196" s="23"/>
      <c r="IJ196" s="23"/>
      <c r="IK196" s="23"/>
      <c r="IL196" s="23"/>
      <c r="IM196" s="23"/>
      <c r="IN196" s="23"/>
      <c r="IO196" s="23"/>
      <c r="IP196" s="23"/>
      <c r="IQ196" s="23"/>
      <c r="IR196" s="23"/>
      <c r="IS196" s="23"/>
      <c r="IT196" s="23"/>
      <c r="IU196" s="23"/>
      <c r="IV196" s="23"/>
      <c r="IW196" s="23"/>
      <c r="IX196" s="23"/>
    </row>
    <row r="197" spans="1:258" s="24" customFormat="1" ht="13.8" hidden="1">
      <c r="A197" s="24">
        <v>98</v>
      </c>
      <c r="B197" s="26">
        <f t="shared" ca="1" si="109"/>
        <v>48644</v>
      </c>
      <c r="C197" s="25">
        <f t="shared" si="114"/>
        <v>5521.8332988218808</v>
      </c>
      <c r="D197" s="25">
        <f t="shared" si="115"/>
        <v>0</v>
      </c>
      <c r="E197" s="25"/>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c r="FO197" s="23"/>
      <c r="FP197" s="23"/>
      <c r="FQ197" s="23"/>
      <c r="FR197" s="23"/>
      <c r="FS197" s="23"/>
      <c r="FT197" s="23"/>
      <c r="FU197" s="23"/>
      <c r="FV197" s="23"/>
      <c r="FW197" s="23"/>
      <c r="FX197" s="23"/>
      <c r="FY197" s="23"/>
      <c r="FZ197" s="23"/>
      <c r="GA197" s="23"/>
      <c r="GB197" s="23"/>
      <c r="GC197" s="23"/>
      <c r="GD197" s="23"/>
      <c r="GE197" s="23"/>
      <c r="GF197" s="23"/>
      <c r="GG197" s="23"/>
      <c r="GH197" s="23"/>
      <c r="GI197" s="23"/>
      <c r="GJ197" s="23"/>
      <c r="GK197" s="23"/>
      <c r="GL197" s="23"/>
      <c r="GM197" s="23"/>
      <c r="GN197" s="23"/>
      <c r="GO197" s="23"/>
      <c r="GP197" s="23"/>
      <c r="GQ197" s="23"/>
      <c r="GR197" s="23"/>
      <c r="GS197" s="23"/>
      <c r="GT197" s="23"/>
      <c r="GU197" s="23"/>
      <c r="GV197" s="23"/>
      <c r="GW197" s="23"/>
      <c r="GX197" s="23"/>
      <c r="GY197" s="23"/>
      <c r="GZ197" s="23"/>
      <c r="HA197" s="23"/>
      <c r="HB197" s="23"/>
      <c r="HC197" s="23"/>
      <c r="HD197" s="23"/>
      <c r="HE197" s="23"/>
      <c r="HF197" s="23"/>
      <c r="HG197" s="23"/>
      <c r="HH197" s="23"/>
      <c r="HI197" s="23"/>
      <c r="HJ197" s="23"/>
      <c r="HK197" s="23"/>
      <c r="HL197" s="23"/>
      <c r="HM197" s="23"/>
      <c r="HN197" s="23"/>
      <c r="HO197" s="23"/>
      <c r="HP197" s="23"/>
      <c r="HQ197" s="23"/>
      <c r="HR197" s="23"/>
      <c r="HS197" s="23"/>
      <c r="HT197" s="23"/>
      <c r="HU197" s="23"/>
      <c r="HV197" s="23"/>
      <c r="HW197" s="23"/>
      <c r="HX197" s="23"/>
      <c r="HY197" s="23"/>
      <c r="HZ197" s="23"/>
      <c r="IA197" s="23"/>
      <c r="IB197" s="23"/>
      <c r="IC197" s="23"/>
      <c r="ID197" s="23"/>
      <c r="IE197" s="23"/>
      <c r="IF197" s="23"/>
      <c r="IG197" s="23"/>
      <c r="IH197" s="23"/>
      <c r="II197" s="23"/>
      <c r="IJ197" s="23"/>
      <c r="IK197" s="23"/>
      <c r="IL197" s="23"/>
      <c r="IM197" s="23"/>
      <c r="IN197" s="23"/>
      <c r="IO197" s="23"/>
      <c r="IP197" s="23"/>
      <c r="IQ197" s="23"/>
      <c r="IR197" s="23"/>
      <c r="IS197" s="23"/>
      <c r="IT197" s="23"/>
      <c r="IU197" s="23"/>
      <c r="IV197" s="23"/>
      <c r="IW197" s="23"/>
      <c r="IX197" s="23"/>
    </row>
    <row r="198" spans="1:258" s="24" customFormat="1" ht="13.8" hidden="1">
      <c r="A198" s="24">
        <v>99</v>
      </c>
      <c r="B198" s="26">
        <f t="shared" ca="1" si="109"/>
        <v>48675</v>
      </c>
      <c r="C198" s="25">
        <f t="shared" si="114"/>
        <v>5455.6666325687565</v>
      </c>
      <c r="D198" s="25">
        <f t="shared" si="115"/>
        <v>0</v>
      </c>
      <c r="E198" s="25"/>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c r="FO198" s="23"/>
      <c r="FP198" s="23"/>
      <c r="FQ198" s="23"/>
      <c r="FR198" s="23"/>
      <c r="FS198" s="23"/>
      <c r="FT198" s="23"/>
      <c r="FU198" s="23"/>
      <c r="FV198" s="23"/>
      <c r="FW198" s="23"/>
      <c r="FX198" s="23"/>
      <c r="FY198" s="23"/>
      <c r="FZ198" s="23"/>
      <c r="GA198" s="23"/>
      <c r="GB198" s="23"/>
      <c r="GC198" s="23"/>
      <c r="GD198" s="23"/>
      <c r="GE198" s="23"/>
      <c r="GF198" s="23"/>
      <c r="GG198" s="23"/>
      <c r="GH198" s="23"/>
      <c r="GI198" s="23"/>
      <c r="GJ198" s="23"/>
      <c r="GK198" s="23"/>
      <c r="GL198" s="23"/>
      <c r="GM198" s="23"/>
      <c r="GN198" s="23"/>
      <c r="GO198" s="23"/>
      <c r="GP198" s="23"/>
      <c r="GQ198" s="23"/>
      <c r="GR198" s="23"/>
      <c r="GS198" s="23"/>
      <c r="GT198" s="23"/>
      <c r="GU198" s="23"/>
      <c r="GV198" s="23"/>
      <c r="GW198" s="23"/>
      <c r="GX198" s="23"/>
      <c r="GY198" s="23"/>
      <c r="GZ198" s="23"/>
      <c r="HA198" s="23"/>
      <c r="HB198" s="23"/>
      <c r="HC198" s="23"/>
      <c r="HD198" s="23"/>
      <c r="HE198" s="23"/>
      <c r="HF198" s="23"/>
      <c r="HG198" s="23"/>
      <c r="HH198" s="23"/>
      <c r="HI198" s="23"/>
      <c r="HJ198" s="23"/>
      <c r="HK198" s="23"/>
      <c r="HL198" s="23"/>
      <c r="HM198" s="23"/>
      <c r="HN198" s="23"/>
      <c r="HO198" s="23"/>
      <c r="HP198" s="23"/>
      <c r="HQ198" s="23"/>
      <c r="HR198" s="23"/>
      <c r="HS198" s="23"/>
      <c r="HT198" s="23"/>
      <c r="HU198" s="23"/>
      <c r="HV198" s="23"/>
      <c r="HW198" s="23"/>
      <c r="HX198" s="23"/>
      <c r="HY198" s="23"/>
      <c r="HZ198" s="23"/>
      <c r="IA198" s="23"/>
      <c r="IB198" s="23"/>
      <c r="IC198" s="23"/>
      <c r="ID198" s="23"/>
      <c r="IE198" s="23"/>
      <c r="IF198" s="23"/>
      <c r="IG198" s="23"/>
      <c r="IH198" s="23"/>
      <c r="II198" s="23"/>
      <c r="IJ198" s="23"/>
      <c r="IK198" s="23"/>
      <c r="IL198" s="23"/>
      <c r="IM198" s="23"/>
      <c r="IN198" s="23"/>
      <c r="IO198" s="23"/>
      <c r="IP198" s="23"/>
      <c r="IQ198" s="23"/>
      <c r="IR198" s="23"/>
      <c r="IS198" s="23"/>
      <c r="IT198" s="23"/>
      <c r="IU198" s="23"/>
      <c r="IV198" s="23"/>
      <c r="IW198" s="23"/>
      <c r="IX198" s="23"/>
    </row>
    <row r="199" spans="1:258" s="24" customFormat="1" ht="13.8" hidden="1">
      <c r="A199" s="24">
        <v>100</v>
      </c>
      <c r="B199" s="26">
        <f t="shared" ca="1" si="109"/>
        <v>48705</v>
      </c>
      <c r="C199" s="25">
        <f t="shared" si="114"/>
        <v>5389.4999663156314</v>
      </c>
      <c r="D199" s="25">
        <f t="shared" si="115"/>
        <v>0</v>
      </c>
      <c r="E199" s="25"/>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c r="FO199" s="23"/>
      <c r="FP199" s="23"/>
      <c r="FQ199" s="23"/>
      <c r="FR199" s="23"/>
      <c r="FS199" s="23"/>
      <c r="FT199" s="23"/>
      <c r="FU199" s="23"/>
      <c r="FV199" s="23"/>
      <c r="FW199" s="23"/>
      <c r="FX199" s="23"/>
      <c r="FY199" s="23"/>
      <c r="FZ199" s="23"/>
      <c r="GA199" s="23"/>
      <c r="GB199" s="23"/>
      <c r="GC199" s="23"/>
      <c r="GD199" s="23"/>
      <c r="GE199" s="23"/>
      <c r="GF199" s="23"/>
      <c r="GG199" s="23"/>
      <c r="GH199" s="23"/>
      <c r="GI199" s="23"/>
      <c r="GJ199" s="23"/>
      <c r="GK199" s="23"/>
      <c r="GL199" s="23"/>
      <c r="GM199" s="23"/>
      <c r="GN199" s="23"/>
      <c r="GO199" s="23"/>
      <c r="GP199" s="23"/>
      <c r="GQ199" s="23"/>
      <c r="GR199" s="23"/>
      <c r="GS199" s="23"/>
      <c r="GT199" s="23"/>
      <c r="GU199" s="23"/>
      <c r="GV199" s="23"/>
      <c r="GW199" s="23"/>
      <c r="GX199" s="23"/>
      <c r="GY199" s="23"/>
      <c r="GZ199" s="23"/>
      <c r="HA199" s="23"/>
      <c r="HB199" s="23"/>
      <c r="HC199" s="23"/>
      <c r="HD199" s="23"/>
      <c r="HE199" s="23"/>
      <c r="HF199" s="23"/>
      <c r="HG199" s="23"/>
      <c r="HH199" s="23"/>
      <c r="HI199" s="23"/>
      <c r="HJ199" s="23"/>
      <c r="HK199" s="23"/>
      <c r="HL199" s="23"/>
      <c r="HM199" s="23"/>
      <c r="HN199" s="23"/>
      <c r="HO199" s="23"/>
      <c r="HP199" s="23"/>
      <c r="HQ199" s="23"/>
      <c r="HR199" s="23"/>
      <c r="HS199" s="23"/>
      <c r="HT199" s="23"/>
      <c r="HU199" s="23"/>
      <c r="HV199" s="23"/>
      <c r="HW199" s="23"/>
      <c r="HX199" s="23"/>
      <c r="HY199" s="23"/>
      <c r="HZ199" s="23"/>
      <c r="IA199" s="23"/>
      <c r="IB199" s="23"/>
      <c r="IC199" s="23"/>
      <c r="ID199" s="23"/>
      <c r="IE199" s="23"/>
      <c r="IF199" s="23"/>
      <c r="IG199" s="23"/>
      <c r="IH199" s="23"/>
      <c r="II199" s="23"/>
      <c r="IJ199" s="23"/>
      <c r="IK199" s="23"/>
      <c r="IL199" s="23"/>
      <c r="IM199" s="23"/>
      <c r="IN199" s="23"/>
      <c r="IO199" s="23"/>
      <c r="IP199" s="23"/>
      <c r="IQ199" s="23"/>
      <c r="IR199" s="23"/>
      <c r="IS199" s="23"/>
      <c r="IT199" s="23"/>
      <c r="IU199" s="23"/>
      <c r="IV199" s="23"/>
      <c r="IW199" s="23"/>
      <c r="IX199" s="23"/>
    </row>
    <row r="200" spans="1:258" s="24" customFormat="1" ht="13.8" hidden="1">
      <c r="A200" s="24">
        <v>101</v>
      </c>
      <c r="B200" s="26">
        <f t="shared" ca="1" si="109"/>
        <v>48736</v>
      </c>
      <c r="C200" s="25">
        <f t="shared" si="114"/>
        <v>5323.3333000625062</v>
      </c>
      <c r="D200" s="25">
        <f t="shared" si="115"/>
        <v>0</v>
      </c>
      <c r="E200" s="25"/>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c r="FO200" s="23"/>
      <c r="FP200" s="23"/>
      <c r="FQ200" s="23"/>
      <c r="FR200" s="23"/>
      <c r="FS200" s="23"/>
      <c r="FT200" s="23"/>
      <c r="FU200" s="23"/>
      <c r="FV200" s="23"/>
      <c r="FW200" s="23"/>
      <c r="FX200" s="23"/>
      <c r="FY200" s="23"/>
      <c r="FZ200" s="23"/>
      <c r="GA200" s="23"/>
      <c r="GB200" s="23"/>
      <c r="GC200" s="23"/>
      <c r="GD200" s="23"/>
      <c r="GE200" s="23"/>
      <c r="GF200" s="23"/>
      <c r="GG200" s="23"/>
      <c r="GH200" s="23"/>
      <c r="GI200" s="23"/>
      <c r="GJ200" s="23"/>
      <c r="GK200" s="23"/>
      <c r="GL200" s="23"/>
      <c r="GM200" s="23"/>
      <c r="GN200" s="23"/>
      <c r="GO200" s="23"/>
      <c r="GP200" s="23"/>
      <c r="GQ200" s="23"/>
      <c r="GR200" s="23"/>
      <c r="GS200" s="23"/>
      <c r="GT200" s="23"/>
      <c r="GU200" s="23"/>
      <c r="GV200" s="23"/>
      <c r="GW200" s="23"/>
      <c r="GX200" s="23"/>
      <c r="GY200" s="23"/>
      <c r="GZ200" s="23"/>
      <c r="HA200" s="23"/>
      <c r="HB200" s="23"/>
      <c r="HC200" s="23"/>
      <c r="HD200" s="23"/>
      <c r="HE200" s="23"/>
      <c r="HF200" s="23"/>
      <c r="HG200" s="23"/>
      <c r="HH200" s="23"/>
      <c r="HI200" s="23"/>
      <c r="HJ200" s="23"/>
      <c r="HK200" s="23"/>
      <c r="HL200" s="23"/>
      <c r="HM200" s="23"/>
      <c r="HN200" s="23"/>
      <c r="HO200" s="23"/>
      <c r="HP200" s="23"/>
      <c r="HQ200" s="23"/>
      <c r="HR200" s="23"/>
      <c r="HS200" s="23"/>
      <c r="HT200" s="23"/>
      <c r="HU200" s="23"/>
      <c r="HV200" s="23"/>
      <c r="HW200" s="23"/>
      <c r="HX200" s="23"/>
      <c r="HY200" s="23"/>
      <c r="HZ200" s="23"/>
      <c r="IA200" s="23"/>
      <c r="IB200" s="23"/>
      <c r="IC200" s="23"/>
      <c r="ID200" s="23"/>
      <c r="IE200" s="23"/>
      <c r="IF200" s="23"/>
      <c r="IG200" s="23"/>
      <c r="IH200" s="23"/>
      <c r="II200" s="23"/>
      <c r="IJ200" s="23"/>
      <c r="IK200" s="23"/>
      <c r="IL200" s="23"/>
      <c r="IM200" s="23"/>
      <c r="IN200" s="23"/>
      <c r="IO200" s="23"/>
      <c r="IP200" s="23"/>
      <c r="IQ200" s="23"/>
      <c r="IR200" s="23"/>
      <c r="IS200" s="23"/>
      <c r="IT200" s="23"/>
      <c r="IU200" s="23"/>
      <c r="IV200" s="23"/>
      <c r="IW200" s="23"/>
      <c r="IX200" s="23"/>
    </row>
    <row r="201" spans="1:258" s="24" customFormat="1" ht="13.8" hidden="1">
      <c r="A201" s="24">
        <v>102</v>
      </c>
      <c r="B201" s="26">
        <f t="shared" ca="1" si="109"/>
        <v>48766</v>
      </c>
      <c r="C201" s="25">
        <f t="shared" si="114"/>
        <v>5257.166633809381</v>
      </c>
      <c r="D201" s="25">
        <f t="shared" si="115"/>
        <v>0</v>
      </c>
      <c r="E201" s="25"/>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c r="FO201" s="23"/>
      <c r="FP201" s="23"/>
      <c r="FQ201" s="23"/>
      <c r="FR201" s="23"/>
      <c r="FS201" s="23"/>
      <c r="FT201" s="23"/>
      <c r="FU201" s="23"/>
      <c r="FV201" s="23"/>
      <c r="FW201" s="23"/>
      <c r="FX201" s="23"/>
      <c r="FY201" s="23"/>
      <c r="FZ201" s="23"/>
      <c r="GA201" s="23"/>
      <c r="GB201" s="23"/>
      <c r="GC201" s="23"/>
      <c r="GD201" s="23"/>
      <c r="GE201" s="23"/>
      <c r="GF201" s="23"/>
      <c r="GG201" s="23"/>
      <c r="GH201" s="23"/>
      <c r="GI201" s="23"/>
      <c r="GJ201" s="23"/>
      <c r="GK201" s="23"/>
      <c r="GL201" s="23"/>
      <c r="GM201" s="23"/>
      <c r="GN201" s="23"/>
      <c r="GO201" s="23"/>
      <c r="GP201" s="23"/>
      <c r="GQ201" s="23"/>
      <c r="GR201" s="23"/>
      <c r="GS201" s="23"/>
      <c r="GT201" s="23"/>
      <c r="GU201" s="23"/>
      <c r="GV201" s="23"/>
      <c r="GW201" s="23"/>
      <c r="GX201" s="23"/>
      <c r="GY201" s="23"/>
      <c r="GZ201" s="23"/>
      <c r="HA201" s="23"/>
      <c r="HB201" s="23"/>
      <c r="HC201" s="23"/>
      <c r="HD201" s="23"/>
      <c r="HE201" s="23"/>
      <c r="HF201" s="23"/>
      <c r="HG201" s="23"/>
      <c r="HH201" s="23"/>
      <c r="HI201" s="23"/>
      <c r="HJ201" s="23"/>
      <c r="HK201" s="23"/>
      <c r="HL201" s="23"/>
      <c r="HM201" s="23"/>
      <c r="HN201" s="23"/>
      <c r="HO201" s="23"/>
      <c r="HP201" s="23"/>
      <c r="HQ201" s="23"/>
      <c r="HR201" s="23"/>
      <c r="HS201" s="23"/>
      <c r="HT201" s="23"/>
      <c r="HU201" s="23"/>
      <c r="HV201" s="23"/>
      <c r="HW201" s="23"/>
      <c r="HX201" s="23"/>
      <c r="HY201" s="23"/>
      <c r="HZ201" s="23"/>
      <c r="IA201" s="23"/>
      <c r="IB201" s="23"/>
      <c r="IC201" s="23"/>
      <c r="ID201" s="23"/>
      <c r="IE201" s="23"/>
      <c r="IF201" s="23"/>
      <c r="IG201" s="23"/>
      <c r="IH201" s="23"/>
      <c r="II201" s="23"/>
      <c r="IJ201" s="23"/>
      <c r="IK201" s="23"/>
      <c r="IL201" s="23"/>
      <c r="IM201" s="23"/>
      <c r="IN201" s="23"/>
      <c r="IO201" s="23"/>
      <c r="IP201" s="23"/>
      <c r="IQ201" s="23"/>
      <c r="IR201" s="23"/>
      <c r="IS201" s="23"/>
      <c r="IT201" s="23"/>
      <c r="IU201" s="23"/>
      <c r="IV201" s="23"/>
      <c r="IW201" s="23"/>
      <c r="IX201" s="23"/>
    </row>
    <row r="202" spans="1:258" s="24" customFormat="1" ht="13.8" hidden="1">
      <c r="A202" s="24">
        <v>103</v>
      </c>
      <c r="B202" s="26">
        <f t="shared" ca="1" si="109"/>
        <v>48797</v>
      </c>
      <c r="C202" s="25">
        <f t="shared" si="114"/>
        <v>5190.9999675562558</v>
      </c>
      <c r="D202" s="25">
        <f t="shared" si="115"/>
        <v>0</v>
      </c>
      <c r="E202" s="25"/>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c r="FO202" s="23"/>
      <c r="FP202" s="23"/>
      <c r="FQ202" s="23"/>
      <c r="FR202" s="23"/>
      <c r="FS202" s="23"/>
      <c r="FT202" s="23"/>
      <c r="FU202" s="23"/>
      <c r="FV202" s="23"/>
      <c r="FW202" s="23"/>
      <c r="FX202" s="23"/>
      <c r="FY202" s="23"/>
      <c r="FZ202" s="23"/>
      <c r="GA202" s="23"/>
      <c r="GB202" s="23"/>
      <c r="GC202" s="23"/>
      <c r="GD202" s="23"/>
      <c r="GE202" s="23"/>
      <c r="GF202" s="23"/>
      <c r="GG202" s="23"/>
      <c r="GH202" s="23"/>
      <c r="GI202" s="23"/>
      <c r="GJ202" s="23"/>
      <c r="GK202" s="23"/>
      <c r="GL202" s="23"/>
      <c r="GM202" s="23"/>
      <c r="GN202" s="23"/>
      <c r="GO202" s="23"/>
      <c r="GP202" s="23"/>
      <c r="GQ202" s="23"/>
      <c r="GR202" s="23"/>
      <c r="GS202" s="23"/>
      <c r="GT202" s="23"/>
      <c r="GU202" s="23"/>
      <c r="GV202" s="23"/>
      <c r="GW202" s="23"/>
      <c r="GX202" s="23"/>
      <c r="GY202" s="23"/>
      <c r="GZ202" s="23"/>
      <c r="HA202" s="23"/>
      <c r="HB202" s="23"/>
      <c r="HC202" s="23"/>
      <c r="HD202" s="23"/>
      <c r="HE202" s="23"/>
      <c r="HF202" s="23"/>
      <c r="HG202" s="23"/>
      <c r="HH202" s="23"/>
      <c r="HI202" s="23"/>
      <c r="HJ202" s="23"/>
      <c r="HK202" s="23"/>
      <c r="HL202" s="23"/>
      <c r="HM202" s="23"/>
      <c r="HN202" s="23"/>
      <c r="HO202" s="23"/>
      <c r="HP202" s="23"/>
      <c r="HQ202" s="23"/>
      <c r="HR202" s="23"/>
      <c r="HS202" s="23"/>
      <c r="HT202" s="23"/>
      <c r="HU202" s="23"/>
      <c r="HV202" s="23"/>
      <c r="HW202" s="23"/>
      <c r="HX202" s="23"/>
      <c r="HY202" s="23"/>
      <c r="HZ202" s="23"/>
      <c r="IA202" s="23"/>
      <c r="IB202" s="23"/>
      <c r="IC202" s="23"/>
      <c r="ID202" s="23"/>
      <c r="IE202" s="23"/>
      <c r="IF202" s="23"/>
      <c r="IG202" s="23"/>
      <c r="IH202" s="23"/>
      <c r="II202" s="23"/>
      <c r="IJ202" s="23"/>
      <c r="IK202" s="23"/>
      <c r="IL202" s="23"/>
      <c r="IM202" s="23"/>
      <c r="IN202" s="23"/>
      <c r="IO202" s="23"/>
      <c r="IP202" s="23"/>
      <c r="IQ202" s="23"/>
      <c r="IR202" s="23"/>
      <c r="IS202" s="23"/>
      <c r="IT202" s="23"/>
      <c r="IU202" s="23"/>
      <c r="IV202" s="23"/>
      <c r="IW202" s="23"/>
      <c r="IX202" s="23"/>
    </row>
    <row r="203" spans="1:258" s="24" customFormat="1" ht="13.8" hidden="1">
      <c r="A203" s="24">
        <v>104</v>
      </c>
      <c r="B203" s="26">
        <f t="shared" ca="1" si="109"/>
        <v>48828</v>
      </c>
      <c r="C203" s="25">
        <f t="shared" si="114"/>
        <v>5124.8333013031315</v>
      </c>
      <c r="D203" s="25">
        <f t="shared" si="115"/>
        <v>0</v>
      </c>
      <c r="E203" s="25"/>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c r="FO203" s="23"/>
      <c r="FP203" s="23"/>
      <c r="FQ203" s="23"/>
      <c r="FR203" s="23"/>
      <c r="FS203" s="23"/>
      <c r="FT203" s="23"/>
      <c r="FU203" s="23"/>
      <c r="FV203" s="23"/>
      <c r="FW203" s="23"/>
      <c r="FX203" s="23"/>
      <c r="FY203" s="23"/>
      <c r="FZ203" s="23"/>
      <c r="GA203" s="23"/>
      <c r="GB203" s="23"/>
      <c r="GC203" s="23"/>
      <c r="GD203" s="23"/>
      <c r="GE203" s="23"/>
      <c r="GF203" s="23"/>
      <c r="GG203" s="23"/>
      <c r="GH203" s="23"/>
      <c r="GI203" s="23"/>
      <c r="GJ203" s="23"/>
      <c r="GK203" s="23"/>
      <c r="GL203" s="23"/>
      <c r="GM203" s="23"/>
      <c r="GN203" s="23"/>
      <c r="GO203" s="23"/>
      <c r="GP203" s="23"/>
      <c r="GQ203" s="23"/>
      <c r="GR203" s="23"/>
      <c r="GS203" s="23"/>
      <c r="GT203" s="23"/>
      <c r="GU203" s="23"/>
      <c r="GV203" s="23"/>
      <c r="GW203" s="23"/>
      <c r="GX203" s="23"/>
      <c r="GY203" s="23"/>
      <c r="GZ203" s="23"/>
      <c r="HA203" s="23"/>
      <c r="HB203" s="23"/>
      <c r="HC203" s="23"/>
      <c r="HD203" s="23"/>
      <c r="HE203" s="23"/>
      <c r="HF203" s="23"/>
      <c r="HG203" s="23"/>
      <c r="HH203" s="23"/>
      <c r="HI203" s="23"/>
      <c r="HJ203" s="23"/>
      <c r="HK203" s="23"/>
      <c r="HL203" s="23"/>
      <c r="HM203" s="23"/>
      <c r="HN203" s="23"/>
      <c r="HO203" s="23"/>
      <c r="HP203" s="23"/>
      <c r="HQ203" s="23"/>
      <c r="HR203" s="23"/>
      <c r="HS203" s="23"/>
      <c r="HT203" s="23"/>
      <c r="HU203" s="23"/>
      <c r="HV203" s="23"/>
      <c r="HW203" s="23"/>
      <c r="HX203" s="23"/>
      <c r="HY203" s="23"/>
      <c r="HZ203" s="23"/>
      <c r="IA203" s="23"/>
      <c r="IB203" s="23"/>
      <c r="IC203" s="23"/>
      <c r="ID203" s="23"/>
      <c r="IE203" s="23"/>
      <c r="IF203" s="23"/>
      <c r="IG203" s="23"/>
      <c r="IH203" s="23"/>
      <c r="II203" s="23"/>
      <c r="IJ203" s="23"/>
      <c r="IK203" s="23"/>
      <c r="IL203" s="23"/>
      <c r="IM203" s="23"/>
      <c r="IN203" s="23"/>
      <c r="IO203" s="23"/>
      <c r="IP203" s="23"/>
      <c r="IQ203" s="23"/>
      <c r="IR203" s="23"/>
      <c r="IS203" s="23"/>
      <c r="IT203" s="23"/>
      <c r="IU203" s="23"/>
      <c r="IV203" s="23"/>
      <c r="IW203" s="23"/>
      <c r="IX203" s="23"/>
    </row>
    <row r="204" spans="1:258" s="24" customFormat="1" ht="13.8" hidden="1">
      <c r="A204" s="24">
        <v>105</v>
      </c>
      <c r="B204" s="26">
        <f t="shared" ca="1" si="109"/>
        <v>48858</v>
      </c>
      <c r="C204" s="25">
        <f t="shared" si="114"/>
        <v>5058.6666350500063</v>
      </c>
      <c r="D204" s="25">
        <f t="shared" si="115"/>
        <v>0</v>
      </c>
      <c r="E204" s="25"/>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c r="FO204" s="23"/>
      <c r="FP204" s="23"/>
      <c r="FQ204" s="23"/>
      <c r="FR204" s="23"/>
      <c r="FS204" s="23"/>
      <c r="FT204" s="23"/>
      <c r="FU204" s="23"/>
      <c r="FV204" s="23"/>
      <c r="FW204" s="23"/>
      <c r="FX204" s="23"/>
      <c r="FY204" s="23"/>
      <c r="FZ204" s="23"/>
      <c r="GA204" s="23"/>
      <c r="GB204" s="23"/>
      <c r="GC204" s="23"/>
      <c r="GD204" s="23"/>
      <c r="GE204" s="23"/>
      <c r="GF204" s="23"/>
      <c r="GG204" s="23"/>
      <c r="GH204" s="23"/>
      <c r="GI204" s="23"/>
      <c r="GJ204" s="23"/>
      <c r="GK204" s="23"/>
      <c r="GL204" s="23"/>
      <c r="GM204" s="23"/>
      <c r="GN204" s="23"/>
      <c r="GO204" s="23"/>
      <c r="GP204" s="23"/>
      <c r="GQ204" s="23"/>
      <c r="GR204" s="23"/>
      <c r="GS204" s="23"/>
      <c r="GT204" s="23"/>
      <c r="GU204" s="23"/>
      <c r="GV204" s="23"/>
      <c r="GW204" s="23"/>
      <c r="GX204" s="23"/>
      <c r="GY204" s="23"/>
      <c r="GZ204" s="23"/>
      <c r="HA204" s="23"/>
      <c r="HB204" s="23"/>
      <c r="HC204" s="23"/>
      <c r="HD204" s="23"/>
      <c r="HE204" s="23"/>
      <c r="HF204" s="23"/>
      <c r="HG204" s="23"/>
      <c r="HH204" s="23"/>
      <c r="HI204" s="23"/>
      <c r="HJ204" s="23"/>
      <c r="HK204" s="23"/>
      <c r="HL204" s="23"/>
      <c r="HM204" s="23"/>
      <c r="HN204" s="23"/>
      <c r="HO204" s="23"/>
      <c r="HP204" s="23"/>
      <c r="HQ204" s="23"/>
      <c r="HR204" s="23"/>
      <c r="HS204" s="23"/>
      <c r="HT204" s="23"/>
      <c r="HU204" s="23"/>
      <c r="HV204" s="23"/>
      <c r="HW204" s="23"/>
      <c r="HX204" s="23"/>
      <c r="HY204" s="23"/>
      <c r="HZ204" s="23"/>
      <c r="IA204" s="23"/>
      <c r="IB204" s="23"/>
      <c r="IC204" s="23"/>
      <c r="ID204" s="23"/>
      <c r="IE204" s="23"/>
      <c r="IF204" s="23"/>
      <c r="IG204" s="23"/>
      <c r="IH204" s="23"/>
      <c r="II204" s="23"/>
      <c r="IJ204" s="23"/>
      <c r="IK204" s="23"/>
      <c r="IL204" s="23"/>
      <c r="IM204" s="23"/>
      <c r="IN204" s="23"/>
      <c r="IO204" s="23"/>
      <c r="IP204" s="23"/>
      <c r="IQ204" s="23"/>
      <c r="IR204" s="23"/>
      <c r="IS204" s="23"/>
      <c r="IT204" s="23"/>
      <c r="IU204" s="23"/>
      <c r="IV204" s="23"/>
      <c r="IW204" s="23"/>
      <c r="IX204" s="23"/>
    </row>
    <row r="205" spans="1:258" s="24" customFormat="1" ht="13.8" hidden="1">
      <c r="A205" s="24">
        <v>106</v>
      </c>
      <c r="B205" s="26">
        <f t="shared" ca="1" si="109"/>
        <v>48889</v>
      </c>
      <c r="C205" s="25">
        <f t="shared" si="114"/>
        <v>4992.4999687968811</v>
      </c>
      <c r="D205" s="25">
        <f t="shared" si="115"/>
        <v>0</v>
      </c>
      <c r="E205" s="25"/>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c r="FO205" s="23"/>
      <c r="FP205" s="23"/>
      <c r="FQ205" s="23"/>
      <c r="FR205" s="23"/>
      <c r="FS205" s="23"/>
      <c r="FT205" s="23"/>
      <c r="FU205" s="23"/>
      <c r="FV205" s="23"/>
      <c r="FW205" s="23"/>
      <c r="FX205" s="23"/>
      <c r="FY205" s="23"/>
      <c r="FZ205" s="23"/>
      <c r="GA205" s="23"/>
      <c r="GB205" s="23"/>
      <c r="GC205" s="23"/>
      <c r="GD205" s="23"/>
      <c r="GE205" s="23"/>
      <c r="GF205" s="23"/>
      <c r="GG205" s="23"/>
      <c r="GH205" s="23"/>
      <c r="GI205" s="23"/>
      <c r="GJ205" s="23"/>
      <c r="GK205" s="23"/>
      <c r="GL205" s="23"/>
      <c r="GM205" s="23"/>
      <c r="GN205" s="23"/>
      <c r="GO205" s="23"/>
      <c r="GP205" s="23"/>
      <c r="GQ205" s="23"/>
      <c r="GR205" s="23"/>
      <c r="GS205" s="23"/>
      <c r="GT205" s="23"/>
      <c r="GU205" s="23"/>
      <c r="GV205" s="23"/>
      <c r="GW205" s="23"/>
      <c r="GX205" s="23"/>
      <c r="GY205" s="23"/>
      <c r="GZ205" s="23"/>
      <c r="HA205" s="23"/>
      <c r="HB205" s="23"/>
      <c r="HC205" s="23"/>
      <c r="HD205" s="23"/>
      <c r="HE205" s="23"/>
      <c r="HF205" s="23"/>
      <c r="HG205" s="23"/>
      <c r="HH205" s="23"/>
      <c r="HI205" s="23"/>
      <c r="HJ205" s="23"/>
      <c r="HK205" s="23"/>
      <c r="HL205" s="23"/>
      <c r="HM205" s="23"/>
      <c r="HN205" s="23"/>
      <c r="HO205" s="23"/>
      <c r="HP205" s="23"/>
      <c r="HQ205" s="23"/>
      <c r="HR205" s="23"/>
      <c r="HS205" s="23"/>
      <c r="HT205" s="23"/>
      <c r="HU205" s="23"/>
      <c r="HV205" s="23"/>
      <c r="HW205" s="23"/>
      <c r="HX205" s="23"/>
      <c r="HY205" s="23"/>
      <c r="HZ205" s="23"/>
      <c r="IA205" s="23"/>
      <c r="IB205" s="23"/>
      <c r="IC205" s="23"/>
      <c r="ID205" s="23"/>
      <c r="IE205" s="23"/>
      <c r="IF205" s="23"/>
      <c r="IG205" s="23"/>
      <c r="IH205" s="23"/>
      <c r="II205" s="23"/>
      <c r="IJ205" s="23"/>
      <c r="IK205" s="23"/>
      <c r="IL205" s="23"/>
      <c r="IM205" s="23"/>
      <c r="IN205" s="23"/>
      <c r="IO205" s="23"/>
      <c r="IP205" s="23"/>
      <c r="IQ205" s="23"/>
      <c r="IR205" s="23"/>
      <c r="IS205" s="23"/>
      <c r="IT205" s="23"/>
      <c r="IU205" s="23"/>
      <c r="IV205" s="23"/>
      <c r="IW205" s="23"/>
      <c r="IX205" s="23"/>
    </row>
    <row r="206" spans="1:258" s="24" customFormat="1" ht="13.8" hidden="1">
      <c r="A206" s="24">
        <v>107</v>
      </c>
      <c r="B206" s="26">
        <f t="shared" ca="1" si="109"/>
        <v>48919</v>
      </c>
      <c r="C206" s="25">
        <f t="shared" si="114"/>
        <v>4926.3333025437569</v>
      </c>
      <c r="D206" s="25">
        <f t="shared" si="115"/>
        <v>0</v>
      </c>
      <c r="E206" s="25"/>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c r="FO206" s="23"/>
      <c r="FP206" s="23"/>
      <c r="FQ206" s="23"/>
      <c r="FR206" s="23"/>
      <c r="FS206" s="23"/>
      <c r="FT206" s="23"/>
      <c r="FU206" s="23"/>
      <c r="FV206" s="23"/>
      <c r="FW206" s="23"/>
      <c r="FX206" s="23"/>
      <c r="FY206" s="23"/>
      <c r="FZ206" s="23"/>
      <c r="GA206" s="23"/>
      <c r="GB206" s="23"/>
      <c r="GC206" s="23"/>
      <c r="GD206" s="23"/>
      <c r="GE206" s="23"/>
      <c r="GF206" s="23"/>
      <c r="GG206" s="23"/>
      <c r="GH206" s="23"/>
      <c r="GI206" s="23"/>
      <c r="GJ206" s="23"/>
      <c r="GK206" s="23"/>
      <c r="GL206" s="23"/>
      <c r="GM206" s="23"/>
      <c r="GN206" s="23"/>
      <c r="GO206" s="23"/>
      <c r="GP206" s="23"/>
      <c r="GQ206" s="23"/>
      <c r="GR206" s="23"/>
      <c r="GS206" s="23"/>
      <c r="GT206" s="23"/>
      <c r="GU206" s="23"/>
      <c r="GV206" s="23"/>
      <c r="GW206" s="23"/>
      <c r="GX206" s="23"/>
      <c r="GY206" s="23"/>
      <c r="GZ206" s="23"/>
      <c r="HA206" s="23"/>
      <c r="HB206" s="23"/>
      <c r="HC206" s="23"/>
      <c r="HD206" s="23"/>
      <c r="HE206" s="23"/>
      <c r="HF206" s="23"/>
      <c r="HG206" s="23"/>
      <c r="HH206" s="23"/>
      <c r="HI206" s="23"/>
      <c r="HJ206" s="23"/>
      <c r="HK206" s="23"/>
      <c r="HL206" s="23"/>
      <c r="HM206" s="23"/>
      <c r="HN206" s="23"/>
      <c r="HO206" s="23"/>
      <c r="HP206" s="23"/>
      <c r="HQ206" s="23"/>
      <c r="HR206" s="23"/>
      <c r="HS206" s="23"/>
      <c r="HT206" s="23"/>
      <c r="HU206" s="23"/>
      <c r="HV206" s="23"/>
      <c r="HW206" s="23"/>
      <c r="HX206" s="23"/>
      <c r="HY206" s="23"/>
      <c r="HZ206" s="23"/>
      <c r="IA206" s="23"/>
      <c r="IB206" s="23"/>
      <c r="IC206" s="23"/>
      <c r="ID206" s="23"/>
      <c r="IE206" s="23"/>
      <c r="IF206" s="23"/>
      <c r="IG206" s="23"/>
      <c r="IH206" s="23"/>
      <c r="II206" s="23"/>
      <c r="IJ206" s="23"/>
      <c r="IK206" s="23"/>
      <c r="IL206" s="23"/>
      <c r="IM206" s="23"/>
      <c r="IN206" s="23"/>
      <c r="IO206" s="23"/>
      <c r="IP206" s="23"/>
      <c r="IQ206" s="23"/>
      <c r="IR206" s="23"/>
      <c r="IS206" s="23"/>
      <c r="IT206" s="23"/>
      <c r="IU206" s="23"/>
      <c r="IV206" s="23"/>
      <c r="IW206" s="23"/>
      <c r="IX206" s="23"/>
    </row>
    <row r="207" spans="1:258" s="24" customFormat="1" ht="13.8" hidden="1">
      <c r="A207" s="24">
        <v>108</v>
      </c>
      <c r="B207" s="26">
        <f t="shared" ca="1" si="109"/>
        <v>48950</v>
      </c>
      <c r="C207" s="25">
        <f t="shared" si="114"/>
        <v>4860.1666362906317</v>
      </c>
      <c r="D207" s="25">
        <f t="shared" si="115"/>
        <v>0</v>
      </c>
      <c r="E207" s="25"/>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c r="FO207" s="23"/>
      <c r="FP207" s="23"/>
      <c r="FQ207" s="23"/>
      <c r="FR207" s="23"/>
      <c r="FS207" s="23"/>
      <c r="FT207" s="23"/>
      <c r="FU207" s="23"/>
      <c r="FV207" s="23"/>
      <c r="FW207" s="23"/>
      <c r="FX207" s="23"/>
      <c r="FY207" s="23"/>
      <c r="FZ207" s="23"/>
      <c r="GA207" s="23"/>
      <c r="GB207" s="23"/>
      <c r="GC207" s="23"/>
      <c r="GD207" s="23"/>
      <c r="GE207" s="23"/>
      <c r="GF207" s="23"/>
      <c r="GG207" s="23"/>
      <c r="GH207" s="23"/>
      <c r="GI207" s="23"/>
      <c r="GJ207" s="23"/>
      <c r="GK207" s="23"/>
      <c r="GL207" s="23"/>
      <c r="GM207" s="23"/>
      <c r="GN207" s="23"/>
      <c r="GO207" s="23"/>
      <c r="GP207" s="23"/>
      <c r="GQ207" s="23"/>
      <c r="GR207" s="23"/>
      <c r="GS207" s="23"/>
      <c r="GT207" s="23"/>
      <c r="GU207" s="23"/>
      <c r="GV207" s="23"/>
      <c r="GW207" s="23"/>
      <c r="GX207" s="23"/>
      <c r="GY207" s="23"/>
      <c r="GZ207" s="23"/>
      <c r="HA207" s="23"/>
      <c r="HB207" s="23"/>
      <c r="HC207" s="23"/>
      <c r="HD207" s="23"/>
      <c r="HE207" s="23"/>
      <c r="HF207" s="23"/>
      <c r="HG207" s="23"/>
      <c r="HH207" s="23"/>
      <c r="HI207" s="23"/>
      <c r="HJ207" s="23"/>
      <c r="HK207" s="23"/>
      <c r="HL207" s="23"/>
      <c r="HM207" s="23"/>
      <c r="HN207" s="23"/>
      <c r="HO207" s="23"/>
      <c r="HP207" s="23"/>
      <c r="HQ207" s="23"/>
      <c r="HR207" s="23"/>
      <c r="HS207" s="23"/>
      <c r="HT207" s="23"/>
      <c r="HU207" s="23"/>
      <c r="HV207" s="23"/>
      <c r="HW207" s="23"/>
      <c r="HX207" s="23"/>
      <c r="HY207" s="23"/>
      <c r="HZ207" s="23"/>
      <c r="IA207" s="23"/>
      <c r="IB207" s="23"/>
      <c r="IC207" s="23"/>
      <c r="ID207" s="23"/>
      <c r="IE207" s="23"/>
      <c r="IF207" s="23"/>
      <c r="IG207" s="23"/>
      <c r="IH207" s="23"/>
      <c r="II207" s="23"/>
      <c r="IJ207" s="23"/>
      <c r="IK207" s="23"/>
      <c r="IL207" s="23"/>
      <c r="IM207" s="23"/>
      <c r="IN207" s="23"/>
      <c r="IO207" s="23"/>
      <c r="IP207" s="23"/>
      <c r="IQ207" s="23"/>
      <c r="IR207" s="23"/>
      <c r="IS207" s="23"/>
      <c r="IT207" s="23"/>
      <c r="IU207" s="23"/>
      <c r="IV207" s="23"/>
      <c r="IW207" s="23"/>
      <c r="IX207" s="23"/>
    </row>
    <row r="208" spans="1:258" s="24" customFormat="1" ht="13.8" hidden="1">
      <c r="A208" s="24">
        <v>109</v>
      </c>
      <c r="B208" s="26">
        <f t="shared" ca="1" si="109"/>
        <v>48981</v>
      </c>
      <c r="C208" s="25">
        <f t="shared" ref="C208:C219" si="116">R56</f>
        <v>4793.9999700375065</v>
      </c>
      <c r="D208" s="25">
        <f t="shared" ref="D208:D219" si="117">S56</f>
        <v>0</v>
      </c>
      <c r="E208" s="25"/>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c r="FO208" s="23"/>
      <c r="FP208" s="23"/>
      <c r="FQ208" s="23"/>
      <c r="FR208" s="23"/>
      <c r="FS208" s="23"/>
      <c r="FT208" s="23"/>
      <c r="FU208" s="23"/>
      <c r="FV208" s="23"/>
      <c r="FW208" s="23"/>
      <c r="FX208" s="23"/>
      <c r="FY208" s="23"/>
      <c r="FZ208" s="23"/>
      <c r="GA208" s="23"/>
      <c r="GB208" s="23"/>
      <c r="GC208" s="23"/>
      <c r="GD208" s="23"/>
      <c r="GE208" s="23"/>
      <c r="GF208" s="23"/>
      <c r="GG208" s="23"/>
      <c r="GH208" s="23"/>
      <c r="GI208" s="23"/>
      <c r="GJ208" s="23"/>
      <c r="GK208" s="23"/>
      <c r="GL208" s="23"/>
      <c r="GM208" s="23"/>
      <c r="GN208" s="23"/>
      <c r="GO208" s="23"/>
      <c r="GP208" s="23"/>
      <c r="GQ208" s="23"/>
      <c r="GR208" s="23"/>
      <c r="GS208" s="23"/>
      <c r="GT208" s="23"/>
      <c r="GU208" s="23"/>
      <c r="GV208" s="23"/>
      <c r="GW208" s="23"/>
      <c r="GX208" s="23"/>
      <c r="GY208" s="23"/>
      <c r="GZ208" s="23"/>
      <c r="HA208" s="23"/>
      <c r="HB208" s="23"/>
      <c r="HC208" s="23"/>
      <c r="HD208" s="23"/>
      <c r="HE208" s="23"/>
      <c r="HF208" s="23"/>
      <c r="HG208" s="23"/>
      <c r="HH208" s="23"/>
      <c r="HI208" s="23"/>
      <c r="HJ208" s="23"/>
      <c r="HK208" s="23"/>
      <c r="HL208" s="23"/>
      <c r="HM208" s="23"/>
      <c r="HN208" s="23"/>
      <c r="HO208" s="23"/>
      <c r="HP208" s="23"/>
      <c r="HQ208" s="23"/>
      <c r="HR208" s="23"/>
      <c r="HS208" s="23"/>
      <c r="HT208" s="23"/>
      <c r="HU208" s="23"/>
      <c r="HV208" s="23"/>
      <c r="HW208" s="23"/>
      <c r="HX208" s="23"/>
      <c r="HY208" s="23"/>
      <c r="HZ208" s="23"/>
      <c r="IA208" s="23"/>
      <c r="IB208" s="23"/>
      <c r="IC208" s="23"/>
      <c r="ID208" s="23"/>
      <c r="IE208" s="23"/>
      <c r="IF208" s="23"/>
      <c r="IG208" s="23"/>
      <c r="IH208" s="23"/>
      <c r="II208" s="23"/>
      <c r="IJ208" s="23"/>
      <c r="IK208" s="23"/>
      <c r="IL208" s="23"/>
      <c r="IM208" s="23"/>
      <c r="IN208" s="23"/>
      <c r="IO208" s="23"/>
      <c r="IP208" s="23"/>
      <c r="IQ208" s="23"/>
      <c r="IR208" s="23"/>
      <c r="IS208" s="23"/>
      <c r="IT208" s="23"/>
      <c r="IU208" s="23"/>
      <c r="IV208" s="23"/>
      <c r="IW208" s="23"/>
      <c r="IX208" s="23"/>
    </row>
    <row r="209" spans="1:258" s="24" customFormat="1" ht="13.8" hidden="1">
      <c r="A209" s="24">
        <v>110</v>
      </c>
      <c r="B209" s="26">
        <f t="shared" ca="1" si="109"/>
        <v>49009</v>
      </c>
      <c r="C209" s="25">
        <f t="shared" si="116"/>
        <v>4727.8333037843813</v>
      </c>
      <c r="D209" s="25">
        <f t="shared" si="117"/>
        <v>0</v>
      </c>
      <c r="E209" s="25"/>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c r="FO209" s="23"/>
      <c r="FP209" s="23"/>
      <c r="FQ209" s="23"/>
      <c r="FR209" s="23"/>
      <c r="FS209" s="23"/>
      <c r="FT209" s="23"/>
      <c r="FU209" s="23"/>
      <c r="FV209" s="23"/>
      <c r="FW209" s="23"/>
      <c r="FX209" s="23"/>
      <c r="FY209" s="23"/>
      <c r="FZ209" s="23"/>
      <c r="GA209" s="23"/>
      <c r="GB209" s="23"/>
      <c r="GC209" s="23"/>
      <c r="GD209" s="23"/>
      <c r="GE209" s="23"/>
      <c r="GF209" s="23"/>
      <c r="GG209" s="23"/>
      <c r="GH209" s="23"/>
      <c r="GI209" s="23"/>
      <c r="GJ209" s="23"/>
      <c r="GK209" s="23"/>
      <c r="GL209" s="23"/>
      <c r="GM209" s="23"/>
      <c r="GN209" s="23"/>
      <c r="GO209" s="23"/>
      <c r="GP209" s="23"/>
      <c r="GQ209" s="23"/>
      <c r="GR209" s="23"/>
      <c r="GS209" s="23"/>
      <c r="GT209" s="23"/>
      <c r="GU209" s="23"/>
      <c r="GV209" s="23"/>
      <c r="GW209" s="23"/>
      <c r="GX209" s="23"/>
      <c r="GY209" s="23"/>
      <c r="GZ209" s="23"/>
      <c r="HA209" s="23"/>
      <c r="HB209" s="23"/>
      <c r="HC209" s="23"/>
      <c r="HD209" s="23"/>
      <c r="HE209" s="23"/>
      <c r="HF209" s="23"/>
      <c r="HG209" s="23"/>
      <c r="HH209" s="23"/>
      <c r="HI209" s="23"/>
      <c r="HJ209" s="23"/>
      <c r="HK209" s="23"/>
      <c r="HL209" s="23"/>
      <c r="HM209" s="23"/>
      <c r="HN209" s="23"/>
      <c r="HO209" s="23"/>
      <c r="HP209" s="23"/>
      <c r="HQ209" s="23"/>
      <c r="HR209" s="23"/>
      <c r="HS209" s="23"/>
      <c r="HT209" s="23"/>
      <c r="HU209" s="23"/>
      <c r="HV209" s="23"/>
      <c r="HW209" s="23"/>
      <c r="HX209" s="23"/>
      <c r="HY209" s="23"/>
      <c r="HZ209" s="23"/>
      <c r="IA209" s="23"/>
      <c r="IB209" s="23"/>
      <c r="IC209" s="23"/>
      <c r="ID209" s="23"/>
      <c r="IE209" s="23"/>
      <c r="IF209" s="23"/>
      <c r="IG209" s="23"/>
      <c r="IH209" s="23"/>
      <c r="II209" s="23"/>
      <c r="IJ209" s="23"/>
      <c r="IK209" s="23"/>
      <c r="IL209" s="23"/>
      <c r="IM209" s="23"/>
      <c r="IN209" s="23"/>
      <c r="IO209" s="23"/>
      <c r="IP209" s="23"/>
      <c r="IQ209" s="23"/>
      <c r="IR209" s="23"/>
      <c r="IS209" s="23"/>
      <c r="IT209" s="23"/>
      <c r="IU209" s="23"/>
      <c r="IV209" s="23"/>
      <c r="IW209" s="23"/>
      <c r="IX209" s="23"/>
    </row>
    <row r="210" spans="1:258" s="24" customFormat="1" ht="13.8" hidden="1">
      <c r="A210" s="24">
        <v>111</v>
      </c>
      <c r="B210" s="26">
        <f t="shared" ca="1" si="109"/>
        <v>49040</v>
      </c>
      <c r="C210" s="25">
        <f t="shared" si="116"/>
        <v>4661.6666375312561</v>
      </c>
      <c r="D210" s="25">
        <f t="shared" si="117"/>
        <v>0</v>
      </c>
      <c r="E210" s="25"/>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c r="FO210" s="23"/>
      <c r="FP210" s="23"/>
      <c r="FQ210" s="23"/>
      <c r="FR210" s="23"/>
      <c r="FS210" s="23"/>
      <c r="FT210" s="23"/>
      <c r="FU210" s="23"/>
      <c r="FV210" s="23"/>
      <c r="FW210" s="23"/>
      <c r="FX210" s="23"/>
      <c r="FY210" s="23"/>
      <c r="FZ210" s="23"/>
      <c r="GA210" s="23"/>
      <c r="GB210" s="23"/>
      <c r="GC210" s="23"/>
      <c r="GD210" s="23"/>
      <c r="GE210" s="23"/>
      <c r="GF210" s="23"/>
      <c r="GG210" s="23"/>
      <c r="GH210" s="23"/>
      <c r="GI210" s="23"/>
      <c r="GJ210" s="23"/>
      <c r="GK210" s="23"/>
      <c r="GL210" s="23"/>
      <c r="GM210" s="23"/>
      <c r="GN210" s="23"/>
      <c r="GO210" s="23"/>
      <c r="GP210" s="23"/>
      <c r="GQ210" s="23"/>
      <c r="GR210" s="23"/>
      <c r="GS210" s="23"/>
      <c r="GT210" s="23"/>
      <c r="GU210" s="23"/>
      <c r="GV210" s="23"/>
      <c r="GW210" s="23"/>
      <c r="GX210" s="23"/>
      <c r="GY210" s="23"/>
      <c r="GZ210" s="23"/>
      <c r="HA210" s="23"/>
      <c r="HB210" s="23"/>
      <c r="HC210" s="23"/>
      <c r="HD210" s="23"/>
      <c r="HE210" s="23"/>
      <c r="HF210" s="23"/>
      <c r="HG210" s="23"/>
      <c r="HH210" s="23"/>
      <c r="HI210" s="23"/>
      <c r="HJ210" s="23"/>
      <c r="HK210" s="23"/>
      <c r="HL210" s="23"/>
      <c r="HM210" s="23"/>
      <c r="HN210" s="23"/>
      <c r="HO210" s="23"/>
      <c r="HP210" s="23"/>
      <c r="HQ210" s="23"/>
      <c r="HR210" s="23"/>
      <c r="HS210" s="23"/>
      <c r="HT210" s="23"/>
      <c r="HU210" s="23"/>
      <c r="HV210" s="23"/>
      <c r="HW210" s="23"/>
      <c r="HX210" s="23"/>
      <c r="HY210" s="23"/>
      <c r="HZ210" s="23"/>
      <c r="IA210" s="23"/>
      <c r="IB210" s="23"/>
      <c r="IC210" s="23"/>
      <c r="ID210" s="23"/>
      <c r="IE210" s="23"/>
      <c r="IF210" s="23"/>
      <c r="IG210" s="23"/>
      <c r="IH210" s="23"/>
      <c r="II210" s="23"/>
      <c r="IJ210" s="23"/>
      <c r="IK210" s="23"/>
      <c r="IL210" s="23"/>
      <c r="IM210" s="23"/>
      <c r="IN210" s="23"/>
      <c r="IO210" s="23"/>
      <c r="IP210" s="23"/>
      <c r="IQ210" s="23"/>
      <c r="IR210" s="23"/>
      <c r="IS210" s="23"/>
      <c r="IT210" s="23"/>
      <c r="IU210" s="23"/>
      <c r="IV210" s="23"/>
      <c r="IW210" s="23"/>
      <c r="IX210" s="23"/>
    </row>
    <row r="211" spans="1:258" s="24" customFormat="1" ht="13.8" hidden="1">
      <c r="A211" s="24">
        <v>112</v>
      </c>
      <c r="B211" s="26">
        <f t="shared" ca="1" si="109"/>
        <v>49070</v>
      </c>
      <c r="C211" s="25">
        <f t="shared" si="116"/>
        <v>4595.4999712781319</v>
      </c>
      <c r="D211" s="25">
        <f t="shared" si="117"/>
        <v>0</v>
      </c>
      <c r="E211" s="25"/>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c r="FO211" s="23"/>
      <c r="FP211" s="23"/>
      <c r="FQ211" s="23"/>
      <c r="FR211" s="23"/>
      <c r="FS211" s="23"/>
      <c r="FT211" s="23"/>
      <c r="FU211" s="23"/>
      <c r="FV211" s="23"/>
      <c r="FW211" s="23"/>
      <c r="FX211" s="23"/>
      <c r="FY211" s="23"/>
      <c r="FZ211" s="23"/>
      <c r="GA211" s="23"/>
      <c r="GB211" s="23"/>
      <c r="GC211" s="23"/>
      <c r="GD211" s="23"/>
      <c r="GE211" s="23"/>
      <c r="GF211" s="23"/>
      <c r="GG211" s="23"/>
      <c r="GH211" s="23"/>
      <c r="GI211" s="23"/>
      <c r="GJ211" s="23"/>
      <c r="GK211" s="23"/>
      <c r="GL211" s="23"/>
      <c r="GM211" s="23"/>
      <c r="GN211" s="23"/>
      <c r="GO211" s="23"/>
      <c r="GP211" s="23"/>
      <c r="GQ211" s="23"/>
      <c r="GR211" s="23"/>
      <c r="GS211" s="23"/>
      <c r="GT211" s="23"/>
      <c r="GU211" s="23"/>
      <c r="GV211" s="23"/>
      <c r="GW211" s="23"/>
      <c r="GX211" s="23"/>
      <c r="GY211" s="23"/>
      <c r="GZ211" s="23"/>
      <c r="HA211" s="23"/>
      <c r="HB211" s="23"/>
      <c r="HC211" s="23"/>
      <c r="HD211" s="23"/>
      <c r="HE211" s="23"/>
      <c r="HF211" s="23"/>
      <c r="HG211" s="23"/>
      <c r="HH211" s="23"/>
      <c r="HI211" s="23"/>
      <c r="HJ211" s="23"/>
      <c r="HK211" s="23"/>
      <c r="HL211" s="23"/>
      <c r="HM211" s="23"/>
      <c r="HN211" s="23"/>
      <c r="HO211" s="23"/>
      <c r="HP211" s="23"/>
      <c r="HQ211" s="23"/>
      <c r="HR211" s="23"/>
      <c r="HS211" s="23"/>
      <c r="HT211" s="23"/>
      <c r="HU211" s="23"/>
      <c r="HV211" s="23"/>
      <c r="HW211" s="23"/>
      <c r="HX211" s="23"/>
      <c r="HY211" s="23"/>
      <c r="HZ211" s="23"/>
      <c r="IA211" s="23"/>
      <c r="IB211" s="23"/>
      <c r="IC211" s="23"/>
      <c r="ID211" s="23"/>
      <c r="IE211" s="23"/>
      <c r="IF211" s="23"/>
      <c r="IG211" s="23"/>
      <c r="IH211" s="23"/>
      <c r="II211" s="23"/>
      <c r="IJ211" s="23"/>
      <c r="IK211" s="23"/>
      <c r="IL211" s="23"/>
      <c r="IM211" s="23"/>
      <c r="IN211" s="23"/>
      <c r="IO211" s="23"/>
      <c r="IP211" s="23"/>
      <c r="IQ211" s="23"/>
      <c r="IR211" s="23"/>
      <c r="IS211" s="23"/>
      <c r="IT211" s="23"/>
      <c r="IU211" s="23"/>
      <c r="IV211" s="23"/>
      <c r="IW211" s="23"/>
      <c r="IX211" s="23"/>
    </row>
    <row r="212" spans="1:258" s="24" customFormat="1" ht="13.8" hidden="1">
      <c r="A212" s="24">
        <v>113</v>
      </c>
      <c r="B212" s="26">
        <f t="shared" ca="1" si="109"/>
        <v>49101</v>
      </c>
      <c r="C212" s="25">
        <f t="shared" si="116"/>
        <v>4529.3333050250067</v>
      </c>
      <c r="D212" s="25">
        <f t="shared" si="117"/>
        <v>0</v>
      </c>
      <c r="E212" s="25"/>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c r="FO212" s="23"/>
      <c r="FP212" s="23"/>
      <c r="FQ212" s="23"/>
      <c r="FR212" s="23"/>
      <c r="FS212" s="23"/>
      <c r="FT212" s="23"/>
      <c r="FU212" s="23"/>
      <c r="FV212" s="23"/>
      <c r="FW212" s="23"/>
      <c r="FX212" s="23"/>
      <c r="FY212" s="23"/>
      <c r="FZ212" s="23"/>
      <c r="GA212" s="23"/>
      <c r="GB212" s="23"/>
      <c r="GC212" s="23"/>
      <c r="GD212" s="23"/>
      <c r="GE212" s="23"/>
      <c r="GF212" s="23"/>
      <c r="GG212" s="23"/>
      <c r="GH212" s="23"/>
      <c r="GI212" s="23"/>
      <c r="GJ212" s="23"/>
      <c r="GK212" s="23"/>
      <c r="GL212" s="23"/>
      <c r="GM212" s="23"/>
      <c r="GN212" s="23"/>
      <c r="GO212" s="23"/>
      <c r="GP212" s="23"/>
      <c r="GQ212" s="23"/>
      <c r="GR212" s="23"/>
      <c r="GS212" s="23"/>
      <c r="GT212" s="23"/>
      <c r="GU212" s="23"/>
      <c r="GV212" s="23"/>
      <c r="GW212" s="23"/>
      <c r="GX212" s="23"/>
      <c r="GY212" s="23"/>
      <c r="GZ212" s="23"/>
      <c r="HA212" s="23"/>
      <c r="HB212" s="23"/>
      <c r="HC212" s="23"/>
      <c r="HD212" s="23"/>
      <c r="HE212" s="23"/>
      <c r="HF212" s="23"/>
      <c r="HG212" s="23"/>
      <c r="HH212" s="23"/>
      <c r="HI212" s="23"/>
      <c r="HJ212" s="23"/>
      <c r="HK212" s="23"/>
      <c r="HL212" s="23"/>
      <c r="HM212" s="23"/>
      <c r="HN212" s="23"/>
      <c r="HO212" s="23"/>
      <c r="HP212" s="23"/>
      <c r="HQ212" s="23"/>
      <c r="HR212" s="23"/>
      <c r="HS212" s="23"/>
      <c r="HT212" s="23"/>
      <c r="HU212" s="23"/>
      <c r="HV212" s="23"/>
      <c r="HW212" s="23"/>
      <c r="HX212" s="23"/>
      <c r="HY212" s="23"/>
      <c r="HZ212" s="23"/>
      <c r="IA212" s="23"/>
      <c r="IB212" s="23"/>
      <c r="IC212" s="23"/>
      <c r="ID212" s="23"/>
      <c r="IE212" s="23"/>
      <c r="IF212" s="23"/>
      <c r="IG212" s="23"/>
      <c r="IH212" s="23"/>
      <c r="II212" s="23"/>
      <c r="IJ212" s="23"/>
      <c r="IK212" s="23"/>
      <c r="IL212" s="23"/>
      <c r="IM212" s="23"/>
      <c r="IN212" s="23"/>
      <c r="IO212" s="23"/>
      <c r="IP212" s="23"/>
      <c r="IQ212" s="23"/>
      <c r="IR212" s="23"/>
      <c r="IS212" s="23"/>
      <c r="IT212" s="23"/>
      <c r="IU212" s="23"/>
      <c r="IV212" s="23"/>
      <c r="IW212" s="23"/>
      <c r="IX212" s="23"/>
    </row>
    <row r="213" spans="1:258" s="24" customFormat="1" ht="13.8" hidden="1">
      <c r="A213" s="24">
        <v>114</v>
      </c>
      <c r="B213" s="26">
        <f t="shared" ca="1" si="109"/>
        <v>49131</v>
      </c>
      <c r="C213" s="25">
        <f t="shared" si="116"/>
        <v>4463.1666387718815</v>
      </c>
      <c r="D213" s="25">
        <f t="shared" si="117"/>
        <v>0</v>
      </c>
      <c r="E213" s="25"/>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c r="FO213" s="23"/>
      <c r="FP213" s="23"/>
      <c r="FQ213" s="23"/>
      <c r="FR213" s="23"/>
      <c r="FS213" s="23"/>
      <c r="FT213" s="23"/>
      <c r="FU213" s="23"/>
      <c r="FV213" s="23"/>
      <c r="FW213" s="23"/>
      <c r="FX213" s="23"/>
      <c r="FY213" s="23"/>
      <c r="FZ213" s="23"/>
      <c r="GA213" s="23"/>
      <c r="GB213" s="23"/>
      <c r="GC213" s="23"/>
      <c r="GD213" s="23"/>
      <c r="GE213" s="23"/>
      <c r="GF213" s="23"/>
      <c r="GG213" s="23"/>
      <c r="GH213" s="23"/>
      <c r="GI213" s="23"/>
      <c r="GJ213" s="23"/>
      <c r="GK213" s="23"/>
      <c r="GL213" s="23"/>
      <c r="GM213" s="23"/>
      <c r="GN213" s="23"/>
      <c r="GO213" s="23"/>
      <c r="GP213" s="23"/>
      <c r="GQ213" s="23"/>
      <c r="GR213" s="23"/>
      <c r="GS213" s="23"/>
      <c r="GT213" s="23"/>
      <c r="GU213" s="23"/>
      <c r="GV213" s="23"/>
      <c r="GW213" s="23"/>
      <c r="GX213" s="23"/>
      <c r="GY213" s="23"/>
      <c r="GZ213" s="23"/>
      <c r="HA213" s="23"/>
      <c r="HB213" s="23"/>
      <c r="HC213" s="23"/>
      <c r="HD213" s="23"/>
      <c r="HE213" s="23"/>
      <c r="HF213" s="23"/>
      <c r="HG213" s="23"/>
      <c r="HH213" s="23"/>
      <c r="HI213" s="23"/>
      <c r="HJ213" s="23"/>
      <c r="HK213" s="23"/>
      <c r="HL213" s="23"/>
      <c r="HM213" s="23"/>
      <c r="HN213" s="23"/>
      <c r="HO213" s="23"/>
      <c r="HP213" s="23"/>
      <c r="HQ213" s="23"/>
      <c r="HR213" s="23"/>
      <c r="HS213" s="23"/>
      <c r="HT213" s="23"/>
      <c r="HU213" s="23"/>
      <c r="HV213" s="23"/>
      <c r="HW213" s="23"/>
      <c r="HX213" s="23"/>
      <c r="HY213" s="23"/>
      <c r="HZ213" s="23"/>
      <c r="IA213" s="23"/>
      <c r="IB213" s="23"/>
      <c r="IC213" s="23"/>
      <c r="ID213" s="23"/>
      <c r="IE213" s="23"/>
      <c r="IF213" s="23"/>
      <c r="IG213" s="23"/>
      <c r="IH213" s="23"/>
      <c r="II213" s="23"/>
      <c r="IJ213" s="23"/>
      <c r="IK213" s="23"/>
      <c r="IL213" s="23"/>
      <c r="IM213" s="23"/>
      <c r="IN213" s="23"/>
      <c r="IO213" s="23"/>
      <c r="IP213" s="23"/>
      <c r="IQ213" s="23"/>
      <c r="IR213" s="23"/>
      <c r="IS213" s="23"/>
      <c r="IT213" s="23"/>
      <c r="IU213" s="23"/>
      <c r="IV213" s="23"/>
      <c r="IW213" s="23"/>
      <c r="IX213" s="23"/>
    </row>
    <row r="214" spans="1:258" s="24" customFormat="1" ht="13.8" hidden="1">
      <c r="A214" s="24">
        <v>115</v>
      </c>
      <c r="B214" s="26">
        <f t="shared" ca="1" si="109"/>
        <v>49162</v>
      </c>
      <c r="C214" s="25">
        <f t="shared" si="116"/>
        <v>4396.9999725187563</v>
      </c>
      <c r="D214" s="25">
        <f t="shared" si="117"/>
        <v>0</v>
      </c>
      <c r="E214" s="25"/>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c r="FO214" s="23"/>
      <c r="FP214" s="23"/>
      <c r="FQ214" s="23"/>
      <c r="FR214" s="23"/>
      <c r="FS214" s="23"/>
      <c r="FT214" s="23"/>
      <c r="FU214" s="23"/>
      <c r="FV214" s="23"/>
      <c r="FW214" s="23"/>
      <c r="FX214" s="23"/>
      <c r="FY214" s="23"/>
      <c r="FZ214" s="23"/>
      <c r="GA214" s="23"/>
      <c r="GB214" s="23"/>
      <c r="GC214" s="23"/>
      <c r="GD214" s="23"/>
      <c r="GE214" s="23"/>
      <c r="GF214" s="23"/>
      <c r="GG214" s="23"/>
      <c r="GH214" s="23"/>
      <c r="GI214" s="23"/>
      <c r="GJ214" s="23"/>
      <c r="GK214" s="23"/>
      <c r="GL214" s="23"/>
      <c r="GM214" s="23"/>
      <c r="GN214" s="23"/>
      <c r="GO214" s="23"/>
      <c r="GP214" s="23"/>
      <c r="GQ214" s="23"/>
      <c r="GR214" s="23"/>
      <c r="GS214" s="23"/>
      <c r="GT214" s="23"/>
      <c r="GU214" s="23"/>
      <c r="GV214" s="23"/>
      <c r="GW214" s="23"/>
      <c r="GX214" s="23"/>
      <c r="GY214" s="23"/>
      <c r="GZ214" s="23"/>
      <c r="HA214" s="23"/>
      <c r="HB214" s="23"/>
      <c r="HC214" s="23"/>
      <c r="HD214" s="23"/>
      <c r="HE214" s="23"/>
      <c r="HF214" s="23"/>
      <c r="HG214" s="23"/>
      <c r="HH214" s="23"/>
      <c r="HI214" s="23"/>
      <c r="HJ214" s="23"/>
      <c r="HK214" s="23"/>
      <c r="HL214" s="23"/>
      <c r="HM214" s="23"/>
      <c r="HN214" s="23"/>
      <c r="HO214" s="23"/>
      <c r="HP214" s="23"/>
      <c r="HQ214" s="23"/>
      <c r="HR214" s="23"/>
      <c r="HS214" s="23"/>
      <c r="HT214" s="23"/>
      <c r="HU214" s="23"/>
      <c r="HV214" s="23"/>
      <c r="HW214" s="23"/>
      <c r="HX214" s="23"/>
      <c r="HY214" s="23"/>
      <c r="HZ214" s="23"/>
      <c r="IA214" s="23"/>
      <c r="IB214" s="23"/>
      <c r="IC214" s="23"/>
      <c r="ID214" s="23"/>
      <c r="IE214" s="23"/>
      <c r="IF214" s="23"/>
      <c r="IG214" s="23"/>
      <c r="IH214" s="23"/>
      <c r="II214" s="23"/>
      <c r="IJ214" s="23"/>
      <c r="IK214" s="23"/>
      <c r="IL214" s="23"/>
      <c r="IM214" s="23"/>
      <c r="IN214" s="23"/>
      <c r="IO214" s="23"/>
      <c r="IP214" s="23"/>
      <c r="IQ214" s="23"/>
      <c r="IR214" s="23"/>
      <c r="IS214" s="23"/>
      <c r="IT214" s="23"/>
      <c r="IU214" s="23"/>
      <c r="IV214" s="23"/>
      <c r="IW214" s="23"/>
      <c r="IX214" s="23"/>
    </row>
    <row r="215" spans="1:258" s="24" customFormat="1" ht="13.8" hidden="1">
      <c r="A215" s="24">
        <v>116</v>
      </c>
      <c r="B215" s="26">
        <f t="shared" ca="1" si="109"/>
        <v>49193</v>
      </c>
      <c r="C215" s="25">
        <f t="shared" si="116"/>
        <v>4330.833306265632</v>
      </c>
      <c r="D215" s="25">
        <f t="shared" si="117"/>
        <v>0</v>
      </c>
      <c r="E215" s="25"/>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c r="FO215" s="23"/>
      <c r="FP215" s="23"/>
      <c r="FQ215" s="23"/>
      <c r="FR215" s="23"/>
      <c r="FS215" s="23"/>
      <c r="FT215" s="23"/>
      <c r="FU215" s="23"/>
      <c r="FV215" s="23"/>
      <c r="FW215" s="23"/>
      <c r="FX215" s="23"/>
      <c r="FY215" s="23"/>
      <c r="FZ215" s="23"/>
      <c r="GA215" s="23"/>
      <c r="GB215" s="23"/>
      <c r="GC215" s="23"/>
      <c r="GD215" s="23"/>
      <c r="GE215" s="23"/>
      <c r="GF215" s="23"/>
      <c r="GG215" s="23"/>
      <c r="GH215" s="23"/>
      <c r="GI215" s="23"/>
      <c r="GJ215" s="23"/>
      <c r="GK215" s="23"/>
      <c r="GL215" s="23"/>
      <c r="GM215" s="23"/>
      <c r="GN215" s="23"/>
      <c r="GO215" s="23"/>
      <c r="GP215" s="23"/>
      <c r="GQ215" s="23"/>
      <c r="GR215" s="23"/>
      <c r="GS215" s="23"/>
      <c r="GT215" s="23"/>
      <c r="GU215" s="23"/>
      <c r="GV215" s="23"/>
      <c r="GW215" s="23"/>
      <c r="GX215" s="23"/>
      <c r="GY215" s="23"/>
      <c r="GZ215" s="23"/>
      <c r="HA215" s="23"/>
      <c r="HB215" s="23"/>
      <c r="HC215" s="23"/>
      <c r="HD215" s="23"/>
      <c r="HE215" s="23"/>
      <c r="HF215" s="23"/>
      <c r="HG215" s="23"/>
      <c r="HH215" s="23"/>
      <c r="HI215" s="23"/>
      <c r="HJ215" s="23"/>
      <c r="HK215" s="23"/>
      <c r="HL215" s="23"/>
      <c r="HM215" s="23"/>
      <c r="HN215" s="23"/>
      <c r="HO215" s="23"/>
      <c r="HP215" s="23"/>
      <c r="HQ215" s="23"/>
      <c r="HR215" s="23"/>
      <c r="HS215" s="23"/>
      <c r="HT215" s="23"/>
      <c r="HU215" s="23"/>
      <c r="HV215" s="23"/>
      <c r="HW215" s="23"/>
      <c r="HX215" s="23"/>
      <c r="HY215" s="23"/>
      <c r="HZ215" s="23"/>
      <c r="IA215" s="23"/>
      <c r="IB215" s="23"/>
      <c r="IC215" s="23"/>
      <c r="ID215" s="23"/>
      <c r="IE215" s="23"/>
      <c r="IF215" s="23"/>
      <c r="IG215" s="23"/>
      <c r="IH215" s="23"/>
      <c r="II215" s="23"/>
      <c r="IJ215" s="23"/>
      <c r="IK215" s="23"/>
      <c r="IL215" s="23"/>
      <c r="IM215" s="23"/>
      <c r="IN215" s="23"/>
      <c r="IO215" s="23"/>
      <c r="IP215" s="23"/>
      <c r="IQ215" s="23"/>
      <c r="IR215" s="23"/>
      <c r="IS215" s="23"/>
      <c r="IT215" s="23"/>
      <c r="IU215" s="23"/>
      <c r="IV215" s="23"/>
      <c r="IW215" s="23"/>
      <c r="IX215" s="23"/>
    </row>
    <row r="216" spans="1:258" s="24" customFormat="1" ht="13.8" hidden="1">
      <c r="A216" s="24">
        <v>117</v>
      </c>
      <c r="B216" s="26">
        <f t="shared" ca="1" si="109"/>
        <v>49223</v>
      </c>
      <c r="C216" s="25">
        <f t="shared" si="116"/>
        <v>4264.6666400125068</v>
      </c>
      <c r="D216" s="25">
        <f t="shared" si="117"/>
        <v>0</v>
      </c>
      <c r="E216" s="25"/>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c r="FO216" s="23"/>
      <c r="FP216" s="23"/>
      <c r="FQ216" s="23"/>
      <c r="FR216" s="23"/>
      <c r="FS216" s="23"/>
      <c r="FT216" s="23"/>
      <c r="FU216" s="23"/>
      <c r="FV216" s="23"/>
      <c r="FW216" s="23"/>
      <c r="FX216" s="23"/>
      <c r="FY216" s="23"/>
      <c r="FZ216" s="23"/>
      <c r="GA216" s="23"/>
      <c r="GB216" s="23"/>
      <c r="GC216" s="23"/>
      <c r="GD216" s="23"/>
      <c r="GE216" s="23"/>
      <c r="GF216" s="23"/>
      <c r="GG216" s="23"/>
      <c r="GH216" s="23"/>
      <c r="GI216" s="23"/>
      <c r="GJ216" s="23"/>
      <c r="GK216" s="23"/>
      <c r="GL216" s="23"/>
      <c r="GM216" s="23"/>
      <c r="GN216" s="23"/>
      <c r="GO216" s="23"/>
      <c r="GP216" s="23"/>
      <c r="GQ216" s="23"/>
      <c r="GR216" s="23"/>
      <c r="GS216" s="23"/>
      <c r="GT216" s="23"/>
      <c r="GU216" s="23"/>
      <c r="GV216" s="23"/>
      <c r="GW216" s="23"/>
      <c r="GX216" s="23"/>
      <c r="GY216" s="23"/>
      <c r="GZ216" s="23"/>
      <c r="HA216" s="23"/>
      <c r="HB216" s="23"/>
      <c r="HC216" s="23"/>
      <c r="HD216" s="23"/>
      <c r="HE216" s="23"/>
      <c r="HF216" s="23"/>
      <c r="HG216" s="23"/>
      <c r="HH216" s="23"/>
      <c r="HI216" s="23"/>
      <c r="HJ216" s="23"/>
      <c r="HK216" s="23"/>
      <c r="HL216" s="23"/>
      <c r="HM216" s="23"/>
      <c r="HN216" s="23"/>
      <c r="HO216" s="23"/>
      <c r="HP216" s="23"/>
      <c r="HQ216" s="23"/>
      <c r="HR216" s="23"/>
      <c r="HS216" s="23"/>
      <c r="HT216" s="23"/>
      <c r="HU216" s="23"/>
      <c r="HV216" s="23"/>
      <c r="HW216" s="23"/>
      <c r="HX216" s="23"/>
      <c r="HY216" s="23"/>
      <c r="HZ216" s="23"/>
      <c r="IA216" s="23"/>
      <c r="IB216" s="23"/>
      <c r="IC216" s="23"/>
      <c r="ID216" s="23"/>
      <c r="IE216" s="23"/>
      <c r="IF216" s="23"/>
      <c r="IG216" s="23"/>
      <c r="IH216" s="23"/>
      <c r="II216" s="23"/>
      <c r="IJ216" s="23"/>
      <c r="IK216" s="23"/>
      <c r="IL216" s="23"/>
      <c r="IM216" s="23"/>
      <c r="IN216" s="23"/>
      <c r="IO216" s="23"/>
      <c r="IP216" s="23"/>
      <c r="IQ216" s="23"/>
      <c r="IR216" s="23"/>
      <c r="IS216" s="23"/>
      <c r="IT216" s="23"/>
      <c r="IU216" s="23"/>
      <c r="IV216" s="23"/>
      <c r="IW216" s="23"/>
      <c r="IX216" s="23"/>
    </row>
    <row r="217" spans="1:258" s="24" customFormat="1" ht="13.8" hidden="1">
      <c r="A217" s="24">
        <v>118</v>
      </c>
      <c r="B217" s="26">
        <f t="shared" ca="1" si="109"/>
        <v>49254</v>
      </c>
      <c r="C217" s="25">
        <f t="shared" si="116"/>
        <v>4198.4999737593816</v>
      </c>
      <c r="D217" s="25">
        <f t="shared" si="117"/>
        <v>0</v>
      </c>
      <c r="E217" s="25"/>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c r="FO217" s="23"/>
      <c r="FP217" s="23"/>
      <c r="FQ217" s="23"/>
      <c r="FR217" s="23"/>
      <c r="FS217" s="23"/>
      <c r="FT217" s="23"/>
      <c r="FU217" s="23"/>
      <c r="FV217" s="23"/>
      <c r="FW217" s="23"/>
      <c r="FX217" s="23"/>
      <c r="FY217" s="23"/>
      <c r="FZ217" s="23"/>
      <c r="GA217" s="23"/>
      <c r="GB217" s="23"/>
      <c r="GC217" s="23"/>
      <c r="GD217" s="23"/>
      <c r="GE217" s="23"/>
      <c r="GF217" s="23"/>
      <c r="GG217" s="23"/>
      <c r="GH217" s="23"/>
      <c r="GI217" s="23"/>
      <c r="GJ217" s="23"/>
      <c r="GK217" s="23"/>
      <c r="GL217" s="23"/>
      <c r="GM217" s="23"/>
      <c r="GN217" s="23"/>
      <c r="GO217" s="23"/>
      <c r="GP217" s="23"/>
      <c r="GQ217" s="23"/>
      <c r="GR217" s="23"/>
      <c r="GS217" s="23"/>
      <c r="GT217" s="23"/>
      <c r="GU217" s="23"/>
      <c r="GV217" s="23"/>
      <c r="GW217" s="23"/>
      <c r="GX217" s="23"/>
      <c r="GY217" s="23"/>
      <c r="GZ217" s="23"/>
      <c r="HA217" s="23"/>
      <c r="HB217" s="23"/>
      <c r="HC217" s="23"/>
      <c r="HD217" s="23"/>
      <c r="HE217" s="23"/>
      <c r="HF217" s="23"/>
      <c r="HG217" s="23"/>
      <c r="HH217" s="23"/>
      <c r="HI217" s="23"/>
      <c r="HJ217" s="23"/>
      <c r="HK217" s="23"/>
      <c r="HL217" s="23"/>
      <c r="HM217" s="23"/>
      <c r="HN217" s="23"/>
      <c r="HO217" s="23"/>
      <c r="HP217" s="23"/>
      <c r="HQ217" s="23"/>
      <c r="HR217" s="23"/>
      <c r="HS217" s="23"/>
      <c r="HT217" s="23"/>
      <c r="HU217" s="23"/>
      <c r="HV217" s="23"/>
      <c r="HW217" s="23"/>
      <c r="HX217" s="23"/>
      <c r="HY217" s="23"/>
      <c r="HZ217" s="23"/>
      <c r="IA217" s="23"/>
      <c r="IB217" s="23"/>
      <c r="IC217" s="23"/>
      <c r="ID217" s="23"/>
      <c r="IE217" s="23"/>
      <c r="IF217" s="23"/>
      <c r="IG217" s="23"/>
      <c r="IH217" s="23"/>
      <c r="II217" s="23"/>
      <c r="IJ217" s="23"/>
      <c r="IK217" s="23"/>
      <c r="IL217" s="23"/>
      <c r="IM217" s="23"/>
      <c r="IN217" s="23"/>
      <c r="IO217" s="23"/>
      <c r="IP217" s="23"/>
      <c r="IQ217" s="23"/>
      <c r="IR217" s="23"/>
      <c r="IS217" s="23"/>
      <c r="IT217" s="23"/>
      <c r="IU217" s="23"/>
      <c r="IV217" s="23"/>
      <c r="IW217" s="23"/>
      <c r="IX217" s="23"/>
    </row>
    <row r="218" spans="1:258" s="24" customFormat="1" ht="13.8" hidden="1">
      <c r="A218" s="24">
        <v>119</v>
      </c>
      <c r="B218" s="26">
        <f t="shared" ca="1" si="109"/>
        <v>49284</v>
      </c>
      <c r="C218" s="25">
        <f t="shared" si="116"/>
        <v>4132.3333075062565</v>
      </c>
      <c r="D218" s="25">
        <f t="shared" si="117"/>
        <v>0</v>
      </c>
      <c r="E218" s="25"/>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c r="FO218" s="23"/>
      <c r="FP218" s="23"/>
      <c r="FQ218" s="23"/>
      <c r="FR218" s="23"/>
      <c r="FS218" s="23"/>
      <c r="FT218" s="23"/>
      <c r="FU218" s="23"/>
      <c r="FV218" s="23"/>
      <c r="FW218" s="23"/>
      <c r="FX218" s="23"/>
      <c r="FY218" s="23"/>
      <c r="FZ218" s="23"/>
      <c r="GA218" s="23"/>
      <c r="GB218" s="23"/>
      <c r="GC218" s="23"/>
      <c r="GD218" s="23"/>
      <c r="GE218" s="23"/>
      <c r="GF218" s="23"/>
      <c r="GG218" s="23"/>
      <c r="GH218" s="23"/>
      <c r="GI218" s="23"/>
      <c r="GJ218" s="23"/>
      <c r="GK218" s="23"/>
      <c r="GL218" s="23"/>
      <c r="GM218" s="23"/>
      <c r="GN218" s="23"/>
      <c r="GO218" s="23"/>
      <c r="GP218" s="23"/>
      <c r="GQ218" s="23"/>
      <c r="GR218" s="23"/>
      <c r="GS218" s="23"/>
      <c r="GT218" s="23"/>
      <c r="GU218" s="23"/>
      <c r="GV218" s="23"/>
      <c r="GW218" s="23"/>
      <c r="GX218" s="23"/>
      <c r="GY218" s="23"/>
      <c r="GZ218" s="23"/>
      <c r="HA218" s="23"/>
      <c r="HB218" s="23"/>
      <c r="HC218" s="23"/>
      <c r="HD218" s="23"/>
      <c r="HE218" s="23"/>
      <c r="HF218" s="23"/>
      <c r="HG218" s="23"/>
      <c r="HH218" s="23"/>
      <c r="HI218" s="23"/>
      <c r="HJ218" s="23"/>
      <c r="HK218" s="23"/>
      <c r="HL218" s="23"/>
      <c r="HM218" s="23"/>
      <c r="HN218" s="23"/>
      <c r="HO218" s="23"/>
      <c r="HP218" s="23"/>
      <c r="HQ218" s="23"/>
      <c r="HR218" s="23"/>
      <c r="HS218" s="23"/>
      <c r="HT218" s="23"/>
      <c r="HU218" s="23"/>
      <c r="HV218" s="23"/>
      <c r="HW218" s="23"/>
      <c r="HX218" s="23"/>
      <c r="HY218" s="23"/>
      <c r="HZ218" s="23"/>
      <c r="IA218" s="23"/>
      <c r="IB218" s="23"/>
      <c r="IC218" s="23"/>
      <c r="ID218" s="23"/>
      <c r="IE218" s="23"/>
      <c r="IF218" s="23"/>
      <c r="IG218" s="23"/>
      <c r="IH218" s="23"/>
      <c r="II218" s="23"/>
      <c r="IJ218" s="23"/>
      <c r="IK218" s="23"/>
      <c r="IL218" s="23"/>
      <c r="IM218" s="23"/>
      <c r="IN218" s="23"/>
      <c r="IO218" s="23"/>
      <c r="IP218" s="23"/>
      <c r="IQ218" s="23"/>
      <c r="IR218" s="23"/>
      <c r="IS218" s="23"/>
      <c r="IT218" s="23"/>
      <c r="IU218" s="23"/>
      <c r="IV218" s="23"/>
      <c r="IW218" s="23"/>
      <c r="IX218" s="23"/>
    </row>
    <row r="219" spans="1:258" s="24" customFormat="1" ht="13.8" hidden="1">
      <c r="A219" s="24">
        <v>120</v>
      </c>
      <c r="B219" s="26">
        <f t="shared" ca="1" si="109"/>
        <v>49315</v>
      </c>
      <c r="C219" s="25">
        <f t="shared" si="116"/>
        <v>4066.1666412531317</v>
      </c>
      <c r="D219" s="25">
        <f t="shared" si="117"/>
        <v>0</v>
      </c>
      <c r="E219" s="25"/>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c r="FO219" s="23"/>
      <c r="FP219" s="23"/>
      <c r="FQ219" s="23"/>
      <c r="FR219" s="23"/>
      <c r="FS219" s="23"/>
      <c r="FT219" s="23"/>
      <c r="FU219" s="23"/>
      <c r="FV219" s="23"/>
      <c r="FW219" s="23"/>
      <c r="FX219" s="23"/>
      <c r="FY219" s="23"/>
      <c r="FZ219" s="23"/>
      <c r="GA219" s="23"/>
      <c r="GB219" s="23"/>
      <c r="GC219" s="23"/>
      <c r="GD219" s="23"/>
      <c r="GE219" s="23"/>
      <c r="GF219" s="23"/>
      <c r="GG219" s="23"/>
      <c r="GH219" s="23"/>
      <c r="GI219" s="23"/>
      <c r="GJ219" s="23"/>
      <c r="GK219" s="23"/>
      <c r="GL219" s="23"/>
      <c r="GM219" s="23"/>
      <c r="GN219" s="23"/>
      <c r="GO219" s="23"/>
      <c r="GP219" s="23"/>
      <c r="GQ219" s="23"/>
      <c r="GR219" s="23"/>
      <c r="GS219" s="23"/>
      <c r="GT219" s="23"/>
      <c r="GU219" s="23"/>
      <c r="GV219" s="23"/>
      <c r="GW219" s="23"/>
      <c r="GX219" s="23"/>
      <c r="GY219" s="23"/>
      <c r="GZ219" s="23"/>
      <c r="HA219" s="23"/>
      <c r="HB219" s="23"/>
      <c r="HC219" s="23"/>
      <c r="HD219" s="23"/>
      <c r="HE219" s="23"/>
      <c r="HF219" s="23"/>
      <c r="HG219" s="23"/>
      <c r="HH219" s="23"/>
      <c r="HI219" s="23"/>
      <c r="HJ219" s="23"/>
      <c r="HK219" s="23"/>
      <c r="HL219" s="23"/>
      <c r="HM219" s="23"/>
      <c r="HN219" s="23"/>
      <c r="HO219" s="23"/>
      <c r="HP219" s="23"/>
      <c r="HQ219" s="23"/>
      <c r="HR219" s="23"/>
      <c r="HS219" s="23"/>
      <c r="HT219" s="23"/>
      <c r="HU219" s="23"/>
      <c r="HV219" s="23"/>
      <c r="HW219" s="23"/>
      <c r="HX219" s="23"/>
      <c r="HY219" s="23"/>
      <c r="HZ219" s="23"/>
      <c r="IA219" s="23"/>
      <c r="IB219" s="23"/>
      <c r="IC219" s="23"/>
      <c r="ID219" s="23"/>
      <c r="IE219" s="23"/>
      <c r="IF219" s="23"/>
      <c r="IG219" s="23"/>
      <c r="IH219" s="23"/>
      <c r="II219" s="23"/>
      <c r="IJ219" s="23"/>
      <c r="IK219" s="23"/>
      <c r="IL219" s="23"/>
      <c r="IM219" s="23"/>
      <c r="IN219" s="23"/>
      <c r="IO219" s="23"/>
      <c r="IP219" s="23"/>
      <c r="IQ219" s="23"/>
      <c r="IR219" s="23"/>
      <c r="IS219" s="23"/>
      <c r="IT219" s="23"/>
      <c r="IU219" s="23"/>
      <c r="IV219" s="23"/>
      <c r="IW219" s="23"/>
      <c r="IX219" s="23"/>
    </row>
    <row r="220" spans="1:258" s="24" customFormat="1" ht="13.8" hidden="1">
      <c r="A220" s="24">
        <v>121</v>
      </c>
      <c r="B220" s="26">
        <f t="shared" ca="1" si="109"/>
        <v>49346</v>
      </c>
      <c r="C220" s="28">
        <f t="shared" ref="C220:C231" si="118">X56</f>
        <v>0</v>
      </c>
      <c r="D220" s="27">
        <f t="shared" ref="D220:D231" si="119">Y56</f>
        <v>0</v>
      </c>
      <c r="E220" s="25"/>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c r="FO220" s="23"/>
      <c r="FP220" s="23"/>
      <c r="FQ220" s="23"/>
      <c r="FR220" s="23"/>
      <c r="FS220" s="23"/>
      <c r="FT220" s="23"/>
      <c r="FU220" s="23"/>
      <c r="FV220" s="23"/>
      <c r="FW220" s="23"/>
      <c r="FX220" s="23"/>
      <c r="FY220" s="23"/>
      <c r="FZ220" s="23"/>
      <c r="GA220" s="23"/>
      <c r="GB220" s="23"/>
      <c r="GC220" s="23"/>
      <c r="GD220" s="23"/>
      <c r="GE220" s="23"/>
      <c r="GF220" s="23"/>
      <c r="GG220" s="23"/>
      <c r="GH220" s="23"/>
      <c r="GI220" s="23"/>
      <c r="GJ220" s="23"/>
      <c r="GK220" s="23"/>
      <c r="GL220" s="23"/>
      <c r="GM220" s="23"/>
      <c r="GN220" s="23"/>
      <c r="GO220" s="23"/>
      <c r="GP220" s="23"/>
      <c r="GQ220" s="23"/>
      <c r="GR220" s="23"/>
      <c r="GS220" s="23"/>
      <c r="GT220" s="23"/>
      <c r="GU220" s="23"/>
      <c r="GV220" s="23"/>
      <c r="GW220" s="23"/>
      <c r="GX220" s="23"/>
      <c r="GY220" s="23"/>
      <c r="GZ220" s="23"/>
      <c r="HA220" s="23"/>
      <c r="HB220" s="23"/>
      <c r="HC220" s="23"/>
      <c r="HD220" s="23"/>
      <c r="HE220" s="23"/>
      <c r="HF220" s="23"/>
      <c r="HG220" s="23"/>
      <c r="HH220" s="23"/>
      <c r="HI220" s="23"/>
      <c r="HJ220" s="23"/>
      <c r="HK220" s="23"/>
      <c r="HL220" s="23"/>
      <c r="HM220" s="23"/>
      <c r="HN220" s="23"/>
      <c r="HO220" s="23"/>
      <c r="HP220" s="23"/>
      <c r="HQ220" s="23"/>
      <c r="HR220" s="23"/>
      <c r="HS220" s="23"/>
      <c r="HT220" s="23"/>
      <c r="HU220" s="23"/>
      <c r="HV220" s="23"/>
      <c r="HW220" s="23"/>
      <c r="HX220" s="23"/>
      <c r="HY220" s="23"/>
      <c r="HZ220" s="23"/>
      <c r="IA220" s="23"/>
      <c r="IB220" s="23"/>
      <c r="IC220" s="23"/>
      <c r="ID220" s="23"/>
      <c r="IE220" s="23"/>
      <c r="IF220" s="23"/>
      <c r="IG220" s="23"/>
      <c r="IH220" s="23"/>
      <c r="II220" s="23"/>
      <c r="IJ220" s="23"/>
      <c r="IK220" s="23"/>
      <c r="IL220" s="23"/>
      <c r="IM220" s="23"/>
      <c r="IN220" s="23"/>
      <c r="IO220" s="23"/>
      <c r="IP220" s="23"/>
      <c r="IQ220" s="23"/>
      <c r="IR220" s="23"/>
      <c r="IS220" s="23"/>
      <c r="IT220" s="23"/>
      <c r="IU220" s="23"/>
      <c r="IV220" s="23"/>
      <c r="IW220" s="23"/>
      <c r="IX220" s="23"/>
    </row>
    <row r="221" spans="1:258" s="24" customFormat="1" ht="13.8" hidden="1">
      <c r="A221" s="24">
        <v>122</v>
      </c>
      <c r="B221" s="26">
        <f t="shared" ca="1" si="109"/>
        <v>49374</v>
      </c>
      <c r="C221" s="28">
        <f t="shared" si="118"/>
        <v>0</v>
      </c>
      <c r="D221" s="27">
        <f t="shared" si="119"/>
        <v>0</v>
      </c>
      <c r="E221" s="25"/>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c r="FO221" s="23"/>
      <c r="FP221" s="23"/>
      <c r="FQ221" s="23"/>
      <c r="FR221" s="23"/>
      <c r="FS221" s="23"/>
      <c r="FT221" s="23"/>
      <c r="FU221" s="23"/>
      <c r="FV221" s="23"/>
      <c r="FW221" s="23"/>
      <c r="FX221" s="23"/>
      <c r="FY221" s="23"/>
      <c r="FZ221" s="23"/>
      <c r="GA221" s="23"/>
      <c r="GB221" s="23"/>
      <c r="GC221" s="23"/>
      <c r="GD221" s="23"/>
      <c r="GE221" s="23"/>
      <c r="GF221" s="23"/>
      <c r="GG221" s="23"/>
      <c r="GH221" s="23"/>
      <c r="GI221" s="23"/>
      <c r="GJ221" s="23"/>
      <c r="GK221" s="23"/>
      <c r="GL221" s="23"/>
      <c r="GM221" s="23"/>
      <c r="GN221" s="23"/>
      <c r="GO221" s="23"/>
      <c r="GP221" s="23"/>
      <c r="GQ221" s="23"/>
      <c r="GR221" s="23"/>
      <c r="GS221" s="23"/>
      <c r="GT221" s="23"/>
      <c r="GU221" s="23"/>
      <c r="GV221" s="23"/>
      <c r="GW221" s="23"/>
      <c r="GX221" s="23"/>
      <c r="GY221" s="23"/>
      <c r="GZ221" s="23"/>
      <c r="HA221" s="23"/>
      <c r="HB221" s="23"/>
      <c r="HC221" s="23"/>
      <c r="HD221" s="23"/>
      <c r="HE221" s="23"/>
      <c r="HF221" s="23"/>
      <c r="HG221" s="23"/>
      <c r="HH221" s="23"/>
      <c r="HI221" s="23"/>
      <c r="HJ221" s="23"/>
      <c r="HK221" s="23"/>
      <c r="HL221" s="23"/>
      <c r="HM221" s="23"/>
      <c r="HN221" s="23"/>
      <c r="HO221" s="23"/>
      <c r="HP221" s="23"/>
      <c r="HQ221" s="23"/>
      <c r="HR221" s="23"/>
      <c r="HS221" s="23"/>
      <c r="HT221" s="23"/>
      <c r="HU221" s="23"/>
      <c r="HV221" s="23"/>
      <c r="HW221" s="23"/>
      <c r="HX221" s="23"/>
      <c r="HY221" s="23"/>
      <c r="HZ221" s="23"/>
      <c r="IA221" s="23"/>
      <c r="IB221" s="23"/>
      <c r="IC221" s="23"/>
      <c r="ID221" s="23"/>
      <c r="IE221" s="23"/>
      <c r="IF221" s="23"/>
      <c r="IG221" s="23"/>
      <c r="IH221" s="23"/>
      <c r="II221" s="23"/>
      <c r="IJ221" s="23"/>
      <c r="IK221" s="23"/>
      <c r="IL221" s="23"/>
      <c r="IM221" s="23"/>
      <c r="IN221" s="23"/>
      <c r="IO221" s="23"/>
      <c r="IP221" s="23"/>
      <c r="IQ221" s="23"/>
      <c r="IR221" s="23"/>
      <c r="IS221" s="23"/>
      <c r="IT221" s="23"/>
      <c r="IU221" s="23"/>
      <c r="IV221" s="23"/>
      <c r="IW221" s="23"/>
      <c r="IX221" s="23"/>
    </row>
    <row r="222" spans="1:258" s="24" customFormat="1" ht="13.8" hidden="1">
      <c r="A222" s="24">
        <v>123</v>
      </c>
      <c r="B222" s="26">
        <f t="shared" ca="1" si="109"/>
        <v>49405</v>
      </c>
      <c r="C222" s="28">
        <f t="shared" si="118"/>
        <v>0</v>
      </c>
      <c r="D222" s="27">
        <f t="shared" si="119"/>
        <v>0</v>
      </c>
      <c r="E222" s="25"/>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c r="FO222" s="23"/>
      <c r="FP222" s="23"/>
      <c r="FQ222" s="23"/>
      <c r="FR222" s="23"/>
      <c r="FS222" s="23"/>
      <c r="FT222" s="23"/>
      <c r="FU222" s="23"/>
      <c r="FV222" s="23"/>
      <c r="FW222" s="23"/>
      <c r="FX222" s="23"/>
      <c r="FY222" s="23"/>
      <c r="FZ222" s="23"/>
      <c r="GA222" s="23"/>
      <c r="GB222" s="23"/>
      <c r="GC222" s="23"/>
      <c r="GD222" s="23"/>
      <c r="GE222" s="23"/>
      <c r="GF222" s="23"/>
      <c r="GG222" s="23"/>
      <c r="GH222" s="23"/>
      <c r="GI222" s="23"/>
      <c r="GJ222" s="23"/>
      <c r="GK222" s="23"/>
      <c r="GL222" s="23"/>
      <c r="GM222" s="23"/>
      <c r="GN222" s="23"/>
      <c r="GO222" s="23"/>
      <c r="GP222" s="23"/>
      <c r="GQ222" s="23"/>
      <c r="GR222" s="23"/>
      <c r="GS222" s="23"/>
      <c r="GT222" s="23"/>
      <c r="GU222" s="23"/>
      <c r="GV222" s="23"/>
      <c r="GW222" s="23"/>
      <c r="GX222" s="23"/>
      <c r="GY222" s="23"/>
      <c r="GZ222" s="23"/>
      <c r="HA222" s="23"/>
      <c r="HB222" s="23"/>
      <c r="HC222" s="23"/>
      <c r="HD222" s="23"/>
      <c r="HE222" s="23"/>
      <c r="HF222" s="23"/>
      <c r="HG222" s="23"/>
      <c r="HH222" s="23"/>
      <c r="HI222" s="23"/>
      <c r="HJ222" s="23"/>
      <c r="HK222" s="23"/>
      <c r="HL222" s="23"/>
      <c r="HM222" s="23"/>
      <c r="HN222" s="23"/>
      <c r="HO222" s="23"/>
      <c r="HP222" s="23"/>
      <c r="HQ222" s="23"/>
      <c r="HR222" s="23"/>
      <c r="HS222" s="23"/>
      <c r="HT222" s="23"/>
      <c r="HU222" s="23"/>
      <c r="HV222" s="23"/>
      <c r="HW222" s="23"/>
      <c r="HX222" s="23"/>
      <c r="HY222" s="23"/>
      <c r="HZ222" s="23"/>
      <c r="IA222" s="23"/>
      <c r="IB222" s="23"/>
      <c r="IC222" s="23"/>
      <c r="ID222" s="23"/>
      <c r="IE222" s="23"/>
      <c r="IF222" s="23"/>
      <c r="IG222" s="23"/>
      <c r="IH222" s="23"/>
      <c r="II222" s="23"/>
      <c r="IJ222" s="23"/>
      <c r="IK222" s="23"/>
      <c r="IL222" s="23"/>
      <c r="IM222" s="23"/>
      <c r="IN222" s="23"/>
      <c r="IO222" s="23"/>
      <c r="IP222" s="23"/>
      <c r="IQ222" s="23"/>
      <c r="IR222" s="23"/>
      <c r="IS222" s="23"/>
      <c r="IT222" s="23"/>
      <c r="IU222" s="23"/>
      <c r="IV222" s="23"/>
      <c r="IW222" s="23"/>
      <c r="IX222" s="23"/>
    </row>
    <row r="223" spans="1:258" s="24" customFormat="1" ht="13.8" hidden="1">
      <c r="A223" s="24">
        <v>124</v>
      </c>
      <c r="B223" s="26">
        <f t="shared" ca="1" si="109"/>
        <v>49435</v>
      </c>
      <c r="C223" s="28">
        <f t="shared" si="118"/>
        <v>0</v>
      </c>
      <c r="D223" s="27">
        <f t="shared" si="119"/>
        <v>0</v>
      </c>
      <c r="E223" s="25"/>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c r="FO223" s="23"/>
      <c r="FP223" s="23"/>
      <c r="FQ223" s="23"/>
      <c r="FR223" s="23"/>
      <c r="FS223" s="23"/>
      <c r="FT223" s="23"/>
      <c r="FU223" s="23"/>
      <c r="FV223" s="23"/>
      <c r="FW223" s="23"/>
      <c r="FX223" s="23"/>
      <c r="FY223" s="23"/>
      <c r="FZ223" s="23"/>
      <c r="GA223" s="23"/>
      <c r="GB223" s="23"/>
      <c r="GC223" s="23"/>
      <c r="GD223" s="23"/>
      <c r="GE223" s="23"/>
      <c r="GF223" s="23"/>
      <c r="GG223" s="23"/>
      <c r="GH223" s="23"/>
      <c r="GI223" s="23"/>
      <c r="GJ223" s="23"/>
      <c r="GK223" s="23"/>
      <c r="GL223" s="23"/>
      <c r="GM223" s="23"/>
      <c r="GN223" s="23"/>
      <c r="GO223" s="23"/>
      <c r="GP223" s="23"/>
      <c r="GQ223" s="23"/>
      <c r="GR223" s="23"/>
      <c r="GS223" s="23"/>
      <c r="GT223" s="23"/>
      <c r="GU223" s="23"/>
      <c r="GV223" s="23"/>
      <c r="GW223" s="23"/>
      <c r="GX223" s="23"/>
      <c r="GY223" s="23"/>
      <c r="GZ223" s="23"/>
      <c r="HA223" s="23"/>
      <c r="HB223" s="23"/>
      <c r="HC223" s="23"/>
      <c r="HD223" s="23"/>
      <c r="HE223" s="23"/>
      <c r="HF223" s="23"/>
      <c r="HG223" s="23"/>
      <c r="HH223" s="23"/>
      <c r="HI223" s="23"/>
      <c r="HJ223" s="23"/>
      <c r="HK223" s="23"/>
      <c r="HL223" s="23"/>
      <c r="HM223" s="23"/>
      <c r="HN223" s="23"/>
      <c r="HO223" s="23"/>
      <c r="HP223" s="23"/>
      <c r="HQ223" s="23"/>
      <c r="HR223" s="23"/>
      <c r="HS223" s="23"/>
      <c r="HT223" s="23"/>
      <c r="HU223" s="23"/>
      <c r="HV223" s="23"/>
      <c r="HW223" s="23"/>
      <c r="HX223" s="23"/>
      <c r="HY223" s="23"/>
      <c r="HZ223" s="23"/>
      <c r="IA223" s="23"/>
      <c r="IB223" s="23"/>
      <c r="IC223" s="23"/>
      <c r="ID223" s="23"/>
      <c r="IE223" s="23"/>
      <c r="IF223" s="23"/>
      <c r="IG223" s="23"/>
      <c r="IH223" s="23"/>
      <c r="II223" s="23"/>
      <c r="IJ223" s="23"/>
      <c r="IK223" s="23"/>
      <c r="IL223" s="23"/>
      <c r="IM223" s="23"/>
      <c r="IN223" s="23"/>
      <c r="IO223" s="23"/>
      <c r="IP223" s="23"/>
      <c r="IQ223" s="23"/>
      <c r="IR223" s="23"/>
      <c r="IS223" s="23"/>
      <c r="IT223" s="23"/>
      <c r="IU223" s="23"/>
      <c r="IV223" s="23"/>
      <c r="IW223" s="23"/>
      <c r="IX223" s="23"/>
    </row>
    <row r="224" spans="1:258" s="24" customFormat="1" ht="13.8" hidden="1">
      <c r="A224" s="24">
        <v>125</v>
      </c>
      <c r="B224" s="26">
        <f t="shared" ca="1" si="109"/>
        <v>49466</v>
      </c>
      <c r="C224" s="28">
        <f t="shared" si="118"/>
        <v>0</v>
      </c>
      <c r="D224" s="27">
        <f t="shared" si="119"/>
        <v>0</v>
      </c>
      <c r="E224" s="25"/>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c r="FO224" s="23"/>
      <c r="FP224" s="23"/>
      <c r="FQ224" s="23"/>
      <c r="FR224" s="23"/>
      <c r="FS224" s="23"/>
      <c r="FT224" s="23"/>
      <c r="FU224" s="23"/>
      <c r="FV224" s="23"/>
      <c r="FW224" s="23"/>
      <c r="FX224" s="23"/>
      <c r="FY224" s="23"/>
      <c r="FZ224" s="23"/>
      <c r="GA224" s="23"/>
      <c r="GB224" s="23"/>
      <c r="GC224" s="23"/>
      <c r="GD224" s="23"/>
      <c r="GE224" s="23"/>
      <c r="GF224" s="23"/>
      <c r="GG224" s="23"/>
      <c r="GH224" s="23"/>
      <c r="GI224" s="23"/>
      <c r="GJ224" s="23"/>
      <c r="GK224" s="23"/>
      <c r="GL224" s="23"/>
      <c r="GM224" s="23"/>
      <c r="GN224" s="23"/>
      <c r="GO224" s="23"/>
      <c r="GP224" s="23"/>
      <c r="GQ224" s="23"/>
      <c r="GR224" s="23"/>
      <c r="GS224" s="23"/>
      <c r="GT224" s="23"/>
      <c r="GU224" s="23"/>
      <c r="GV224" s="23"/>
      <c r="GW224" s="23"/>
      <c r="GX224" s="23"/>
      <c r="GY224" s="23"/>
      <c r="GZ224" s="23"/>
      <c r="HA224" s="23"/>
      <c r="HB224" s="23"/>
      <c r="HC224" s="23"/>
      <c r="HD224" s="23"/>
      <c r="HE224" s="23"/>
      <c r="HF224" s="23"/>
      <c r="HG224" s="23"/>
      <c r="HH224" s="23"/>
      <c r="HI224" s="23"/>
      <c r="HJ224" s="23"/>
      <c r="HK224" s="23"/>
      <c r="HL224" s="23"/>
      <c r="HM224" s="23"/>
      <c r="HN224" s="23"/>
      <c r="HO224" s="23"/>
      <c r="HP224" s="23"/>
      <c r="HQ224" s="23"/>
      <c r="HR224" s="23"/>
      <c r="HS224" s="23"/>
      <c r="HT224" s="23"/>
      <c r="HU224" s="23"/>
      <c r="HV224" s="23"/>
      <c r="HW224" s="23"/>
      <c r="HX224" s="23"/>
      <c r="HY224" s="23"/>
      <c r="HZ224" s="23"/>
      <c r="IA224" s="23"/>
      <c r="IB224" s="23"/>
      <c r="IC224" s="23"/>
      <c r="ID224" s="23"/>
      <c r="IE224" s="23"/>
      <c r="IF224" s="23"/>
      <c r="IG224" s="23"/>
      <c r="IH224" s="23"/>
      <c r="II224" s="23"/>
      <c r="IJ224" s="23"/>
      <c r="IK224" s="23"/>
      <c r="IL224" s="23"/>
      <c r="IM224" s="23"/>
      <c r="IN224" s="23"/>
      <c r="IO224" s="23"/>
      <c r="IP224" s="23"/>
      <c r="IQ224" s="23"/>
      <c r="IR224" s="23"/>
      <c r="IS224" s="23"/>
      <c r="IT224" s="23"/>
      <c r="IU224" s="23"/>
      <c r="IV224" s="23"/>
      <c r="IW224" s="23"/>
      <c r="IX224" s="23"/>
    </row>
    <row r="225" spans="1:258" s="24" customFormat="1" ht="13.8" hidden="1">
      <c r="A225" s="24">
        <v>126</v>
      </c>
      <c r="B225" s="26">
        <f t="shared" ca="1" si="109"/>
        <v>49496</v>
      </c>
      <c r="C225" s="28">
        <f t="shared" si="118"/>
        <v>0</v>
      </c>
      <c r="D225" s="27">
        <f t="shared" si="119"/>
        <v>0</v>
      </c>
      <c r="E225" s="25"/>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c r="FO225" s="23"/>
      <c r="FP225" s="23"/>
      <c r="FQ225" s="23"/>
      <c r="FR225" s="23"/>
      <c r="FS225" s="23"/>
      <c r="FT225" s="23"/>
      <c r="FU225" s="23"/>
      <c r="FV225" s="23"/>
      <c r="FW225" s="23"/>
      <c r="FX225" s="23"/>
      <c r="FY225" s="23"/>
      <c r="FZ225" s="23"/>
      <c r="GA225" s="23"/>
      <c r="GB225" s="23"/>
      <c r="GC225" s="23"/>
      <c r="GD225" s="23"/>
      <c r="GE225" s="23"/>
      <c r="GF225" s="23"/>
      <c r="GG225" s="23"/>
      <c r="GH225" s="23"/>
      <c r="GI225" s="23"/>
      <c r="GJ225" s="23"/>
      <c r="GK225" s="23"/>
      <c r="GL225" s="23"/>
      <c r="GM225" s="23"/>
      <c r="GN225" s="23"/>
      <c r="GO225" s="23"/>
      <c r="GP225" s="23"/>
      <c r="GQ225" s="23"/>
      <c r="GR225" s="23"/>
      <c r="GS225" s="23"/>
      <c r="GT225" s="23"/>
      <c r="GU225" s="23"/>
      <c r="GV225" s="23"/>
      <c r="GW225" s="23"/>
      <c r="GX225" s="23"/>
      <c r="GY225" s="23"/>
      <c r="GZ225" s="23"/>
      <c r="HA225" s="23"/>
      <c r="HB225" s="23"/>
      <c r="HC225" s="23"/>
      <c r="HD225" s="23"/>
      <c r="HE225" s="23"/>
      <c r="HF225" s="23"/>
      <c r="HG225" s="23"/>
      <c r="HH225" s="23"/>
      <c r="HI225" s="23"/>
      <c r="HJ225" s="23"/>
      <c r="HK225" s="23"/>
      <c r="HL225" s="23"/>
      <c r="HM225" s="23"/>
      <c r="HN225" s="23"/>
      <c r="HO225" s="23"/>
      <c r="HP225" s="23"/>
      <c r="HQ225" s="23"/>
      <c r="HR225" s="23"/>
      <c r="HS225" s="23"/>
      <c r="HT225" s="23"/>
      <c r="HU225" s="23"/>
      <c r="HV225" s="23"/>
      <c r="HW225" s="23"/>
      <c r="HX225" s="23"/>
      <c r="HY225" s="23"/>
      <c r="HZ225" s="23"/>
      <c r="IA225" s="23"/>
      <c r="IB225" s="23"/>
      <c r="IC225" s="23"/>
      <c r="ID225" s="23"/>
      <c r="IE225" s="23"/>
      <c r="IF225" s="23"/>
      <c r="IG225" s="23"/>
      <c r="IH225" s="23"/>
      <c r="II225" s="23"/>
      <c r="IJ225" s="23"/>
      <c r="IK225" s="23"/>
      <c r="IL225" s="23"/>
      <c r="IM225" s="23"/>
      <c r="IN225" s="23"/>
      <c r="IO225" s="23"/>
      <c r="IP225" s="23"/>
      <c r="IQ225" s="23"/>
      <c r="IR225" s="23"/>
      <c r="IS225" s="23"/>
      <c r="IT225" s="23"/>
      <c r="IU225" s="23"/>
      <c r="IV225" s="23"/>
      <c r="IW225" s="23"/>
      <c r="IX225" s="23"/>
    </row>
    <row r="226" spans="1:258" s="24" customFormat="1" ht="13.8" hidden="1">
      <c r="A226" s="24">
        <v>127</v>
      </c>
      <c r="B226" s="26">
        <f t="shared" ca="1" si="109"/>
        <v>49527</v>
      </c>
      <c r="C226" s="28">
        <f t="shared" si="118"/>
        <v>0</v>
      </c>
      <c r="D226" s="27">
        <f t="shared" si="119"/>
        <v>0</v>
      </c>
      <c r="E226" s="25"/>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c r="FO226" s="23"/>
      <c r="FP226" s="23"/>
      <c r="FQ226" s="23"/>
      <c r="FR226" s="23"/>
      <c r="FS226" s="23"/>
      <c r="FT226" s="23"/>
      <c r="FU226" s="23"/>
      <c r="FV226" s="23"/>
      <c r="FW226" s="23"/>
      <c r="FX226" s="23"/>
      <c r="FY226" s="23"/>
      <c r="FZ226" s="23"/>
      <c r="GA226" s="23"/>
      <c r="GB226" s="23"/>
      <c r="GC226" s="23"/>
      <c r="GD226" s="23"/>
      <c r="GE226" s="23"/>
      <c r="GF226" s="23"/>
      <c r="GG226" s="23"/>
      <c r="GH226" s="23"/>
      <c r="GI226" s="23"/>
      <c r="GJ226" s="23"/>
      <c r="GK226" s="23"/>
      <c r="GL226" s="23"/>
      <c r="GM226" s="23"/>
      <c r="GN226" s="23"/>
      <c r="GO226" s="23"/>
      <c r="GP226" s="23"/>
      <c r="GQ226" s="23"/>
      <c r="GR226" s="23"/>
      <c r="GS226" s="23"/>
      <c r="GT226" s="23"/>
      <c r="GU226" s="23"/>
      <c r="GV226" s="23"/>
      <c r="GW226" s="23"/>
      <c r="GX226" s="23"/>
      <c r="GY226" s="23"/>
      <c r="GZ226" s="23"/>
      <c r="HA226" s="23"/>
      <c r="HB226" s="23"/>
      <c r="HC226" s="23"/>
      <c r="HD226" s="23"/>
      <c r="HE226" s="23"/>
      <c r="HF226" s="23"/>
      <c r="HG226" s="23"/>
      <c r="HH226" s="23"/>
      <c r="HI226" s="23"/>
      <c r="HJ226" s="23"/>
      <c r="HK226" s="23"/>
      <c r="HL226" s="23"/>
      <c r="HM226" s="23"/>
      <c r="HN226" s="23"/>
      <c r="HO226" s="23"/>
      <c r="HP226" s="23"/>
      <c r="HQ226" s="23"/>
      <c r="HR226" s="23"/>
      <c r="HS226" s="23"/>
      <c r="HT226" s="23"/>
      <c r="HU226" s="23"/>
      <c r="HV226" s="23"/>
      <c r="HW226" s="23"/>
      <c r="HX226" s="23"/>
      <c r="HY226" s="23"/>
      <c r="HZ226" s="23"/>
      <c r="IA226" s="23"/>
      <c r="IB226" s="23"/>
      <c r="IC226" s="23"/>
      <c r="ID226" s="23"/>
      <c r="IE226" s="23"/>
      <c r="IF226" s="23"/>
      <c r="IG226" s="23"/>
      <c r="IH226" s="23"/>
      <c r="II226" s="23"/>
      <c r="IJ226" s="23"/>
      <c r="IK226" s="23"/>
      <c r="IL226" s="23"/>
      <c r="IM226" s="23"/>
      <c r="IN226" s="23"/>
      <c r="IO226" s="23"/>
      <c r="IP226" s="23"/>
      <c r="IQ226" s="23"/>
      <c r="IR226" s="23"/>
      <c r="IS226" s="23"/>
      <c r="IT226" s="23"/>
      <c r="IU226" s="23"/>
      <c r="IV226" s="23"/>
      <c r="IW226" s="23"/>
      <c r="IX226" s="23"/>
    </row>
    <row r="227" spans="1:258" s="24" customFormat="1" ht="13.8" hidden="1">
      <c r="A227" s="24">
        <v>128</v>
      </c>
      <c r="B227" s="26">
        <f t="shared" ca="1" si="109"/>
        <v>49558</v>
      </c>
      <c r="C227" s="28">
        <f t="shared" si="118"/>
        <v>0</v>
      </c>
      <c r="D227" s="27">
        <f t="shared" si="119"/>
        <v>0</v>
      </c>
      <c r="E227" s="25"/>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c r="FO227" s="23"/>
      <c r="FP227" s="23"/>
      <c r="FQ227" s="23"/>
      <c r="FR227" s="23"/>
      <c r="FS227" s="23"/>
      <c r="FT227" s="23"/>
      <c r="FU227" s="23"/>
      <c r="FV227" s="23"/>
      <c r="FW227" s="23"/>
      <c r="FX227" s="23"/>
      <c r="FY227" s="23"/>
      <c r="FZ227" s="23"/>
      <c r="GA227" s="23"/>
      <c r="GB227" s="23"/>
      <c r="GC227" s="23"/>
      <c r="GD227" s="23"/>
      <c r="GE227" s="23"/>
      <c r="GF227" s="23"/>
      <c r="GG227" s="23"/>
      <c r="GH227" s="23"/>
      <c r="GI227" s="23"/>
      <c r="GJ227" s="23"/>
      <c r="GK227" s="23"/>
      <c r="GL227" s="23"/>
      <c r="GM227" s="23"/>
      <c r="GN227" s="23"/>
      <c r="GO227" s="23"/>
      <c r="GP227" s="23"/>
      <c r="GQ227" s="23"/>
      <c r="GR227" s="23"/>
      <c r="GS227" s="23"/>
      <c r="GT227" s="23"/>
      <c r="GU227" s="23"/>
      <c r="GV227" s="23"/>
      <c r="GW227" s="23"/>
      <c r="GX227" s="23"/>
      <c r="GY227" s="23"/>
      <c r="GZ227" s="23"/>
      <c r="HA227" s="23"/>
      <c r="HB227" s="23"/>
      <c r="HC227" s="23"/>
      <c r="HD227" s="23"/>
      <c r="HE227" s="23"/>
      <c r="HF227" s="23"/>
      <c r="HG227" s="23"/>
      <c r="HH227" s="23"/>
      <c r="HI227" s="23"/>
      <c r="HJ227" s="23"/>
      <c r="HK227" s="23"/>
      <c r="HL227" s="23"/>
      <c r="HM227" s="23"/>
      <c r="HN227" s="23"/>
      <c r="HO227" s="23"/>
      <c r="HP227" s="23"/>
      <c r="HQ227" s="23"/>
      <c r="HR227" s="23"/>
      <c r="HS227" s="23"/>
      <c r="HT227" s="23"/>
      <c r="HU227" s="23"/>
      <c r="HV227" s="23"/>
      <c r="HW227" s="23"/>
      <c r="HX227" s="23"/>
      <c r="HY227" s="23"/>
      <c r="HZ227" s="23"/>
      <c r="IA227" s="23"/>
      <c r="IB227" s="23"/>
      <c r="IC227" s="23"/>
      <c r="ID227" s="23"/>
      <c r="IE227" s="23"/>
      <c r="IF227" s="23"/>
      <c r="IG227" s="23"/>
      <c r="IH227" s="23"/>
      <c r="II227" s="23"/>
      <c r="IJ227" s="23"/>
      <c r="IK227" s="23"/>
      <c r="IL227" s="23"/>
      <c r="IM227" s="23"/>
      <c r="IN227" s="23"/>
      <c r="IO227" s="23"/>
      <c r="IP227" s="23"/>
      <c r="IQ227" s="23"/>
      <c r="IR227" s="23"/>
      <c r="IS227" s="23"/>
      <c r="IT227" s="23"/>
      <c r="IU227" s="23"/>
      <c r="IV227" s="23"/>
      <c r="IW227" s="23"/>
      <c r="IX227" s="23"/>
    </row>
    <row r="228" spans="1:258" s="24" customFormat="1" ht="13.8" hidden="1">
      <c r="A228" s="24">
        <v>129</v>
      </c>
      <c r="B228" s="26">
        <f t="shared" ref="B228:B291" ca="1" si="120">EDATE(B227,1)</f>
        <v>49588</v>
      </c>
      <c r="C228" s="28">
        <f t="shared" si="118"/>
        <v>0</v>
      </c>
      <c r="D228" s="27">
        <f t="shared" si="119"/>
        <v>0</v>
      </c>
      <c r="E228" s="25"/>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c r="FO228" s="23"/>
      <c r="FP228" s="23"/>
      <c r="FQ228" s="23"/>
      <c r="FR228" s="23"/>
      <c r="FS228" s="23"/>
      <c r="FT228" s="23"/>
      <c r="FU228" s="23"/>
      <c r="FV228" s="23"/>
      <c r="FW228" s="23"/>
      <c r="FX228" s="23"/>
      <c r="FY228" s="23"/>
      <c r="FZ228" s="23"/>
      <c r="GA228" s="23"/>
      <c r="GB228" s="23"/>
      <c r="GC228" s="23"/>
      <c r="GD228" s="23"/>
      <c r="GE228" s="23"/>
      <c r="GF228" s="23"/>
      <c r="GG228" s="23"/>
      <c r="GH228" s="23"/>
      <c r="GI228" s="23"/>
      <c r="GJ228" s="23"/>
      <c r="GK228" s="23"/>
      <c r="GL228" s="23"/>
      <c r="GM228" s="23"/>
      <c r="GN228" s="23"/>
      <c r="GO228" s="23"/>
      <c r="GP228" s="23"/>
      <c r="GQ228" s="23"/>
      <c r="GR228" s="23"/>
      <c r="GS228" s="23"/>
      <c r="GT228" s="23"/>
      <c r="GU228" s="23"/>
      <c r="GV228" s="23"/>
      <c r="GW228" s="23"/>
      <c r="GX228" s="23"/>
      <c r="GY228" s="23"/>
      <c r="GZ228" s="23"/>
      <c r="HA228" s="23"/>
      <c r="HB228" s="23"/>
      <c r="HC228" s="23"/>
      <c r="HD228" s="23"/>
      <c r="HE228" s="23"/>
      <c r="HF228" s="23"/>
      <c r="HG228" s="23"/>
      <c r="HH228" s="23"/>
      <c r="HI228" s="23"/>
      <c r="HJ228" s="23"/>
      <c r="HK228" s="23"/>
      <c r="HL228" s="23"/>
      <c r="HM228" s="23"/>
      <c r="HN228" s="23"/>
      <c r="HO228" s="23"/>
      <c r="HP228" s="23"/>
      <c r="HQ228" s="23"/>
      <c r="HR228" s="23"/>
      <c r="HS228" s="23"/>
      <c r="HT228" s="23"/>
      <c r="HU228" s="23"/>
      <c r="HV228" s="23"/>
      <c r="HW228" s="23"/>
      <c r="HX228" s="23"/>
      <c r="HY228" s="23"/>
      <c r="HZ228" s="23"/>
      <c r="IA228" s="23"/>
      <c r="IB228" s="23"/>
      <c r="IC228" s="23"/>
      <c r="ID228" s="23"/>
      <c r="IE228" s="23"/>
      <c r="IF228" s="23"/>
      <c r="IG228" s="23"/>
      <c r="IH228" s="23"/>
      <c r="II228" s="23"/>
      <c r="IJ228" s="23"/>
      <c r="IK228" s="23"/>
      <c r="IL228" s="23"/>
      <c r="IM228" s="23"/>
      <c r="IN228" s="23"/>
      <c r="IO228" s="23"/>
      <c r="IP228" s="23"/>
      <c r="IQ228" s="23"/>
      <c r="IR228" s="23"/>
      <c r="IS228" s="23"/>
      <c r="IT228" s="23"/>
      <c r="IU228" s="23"/>
      <c r="IV228" s="23"/>
      <c r="IW228" s="23"/>
      <c r="IX228" s="23"/>
    </row>
    <row r="229" spans="1:258" s="24" customFormat="1" ht="13.8" hidden="1">
      <c r="A229" s="24">
        <v>130</v>
      </c>
      <c r="B229" s="26">
        <f t="shared" ca="1" si="120"/>
        <v>49619</v>
      </c>
      <c r="C229" s="28">
        <f t="shared" si="118"/>
        <v>0</v>
      </c>
      <c r="D229" s="27">
        <f t="shared" si="119"/>
        <v>0</v>
      </c>
      <c r="E229" s="25"/>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c r="FO229" s="23"/>
      <c r="FP229" s="23"/>
      <c r="FQ229" s="23"/>
      <c r="FR229" s="23"/>
      <c r="FS229" s="23"/>
      <c r="FT229" s="23"/>
      <c r="FU229" s="23"/>
      <c r="FV229" s="23"/>
      <c r="FW229" s="23"/>
      <c r="FX229" s="23"/>
      <c r="FY229" s="23"/>
      <c r="FZ229" s="23"/>
      <c r="GA229" s="23"/>
      <c r="GB229" s="23"/>
      <c r="GC229" s="23"/>
      <c r="GD229" s="23"/>
      <c r="GE229" s="23"/>
      <c r="GF229" s="23"/>
      <c r="GG229" s="23"/>
      <c r="GH229" s="23"/>
      <c r="GI229" s="23"/>
      <c r="GJ229" s="23"/>
      <c r="GK229" s="23"/>
      <c r="GL229" s="23"/>
      <c r="GM229" s="23"/>
      <c r="GN229" s="23"/>
      <c r="GO229" s="23"/>
      <c r="GP229" s="23"/>
      <c r="GQ229" s="23"/>
      <c r="GR229" s="23"/>
      <c r="GS229" s="23"/>
      <c r="GT229" s="23"/>
      <c r="GU229" s="23"/>
      <c r="GV229" s="23"/>
      <c r="GW229" s="23"/>
      <c r="GX229" s="23"/>
      <c r="GY229" s="23"/>
      <c r="GZ229" s="23"/>
      <c r="HA229" s="23"/>
      <c r="HB229" s="23"/>
      <c r="HC229" s="23"/>
      <c r="HD229" s="23"/>
      <c r="HE229" s="23"/>
      <c r="HF229" s="23"/>
      <c r="HG229" s="23"/>
      <c r="HH229" s="23"/>
      <c r="HI229" s="23"/>
      <c r="HJ229" s="23"/>
      <c r="HK229" s="23"/>
      <c r="HL229" s="23"/>
      <c r="HM229" s="23"/>
      <c r="HN229" s="23"/>
      <c r="HO229" s="23"/>
      <c r="HP229" s="23"/>
      <c r="HQ229" s="23"/>
      <c r="HR229" s="23"/>
      <c r="HS229" s="23"/>
      <c r="HT229" s="23"/>
      <c r="HU229" s="23"/>
      <c r="HV229" s="23"/>
      <c r="HW229" s="23"/>
      <c r="HX229" s="23"/>
      <c r="HY229" s="23"/>
      <c r="HZ229" s="23"/>
      <c r="IA229" s="23"/>
      <c r="IB229" s="23"/>
      <c r="IC229" s="23"/>
      <c r="ID229" s="23"/>
      <c r="IE229" s="23"/>
      <c r="IF229" s="23"/>
      <c r="IG229" s="23"/>
      <c r="IH229" s="23"/>
      <c r="II229" s="23"/>
      <c r="IJ229" s="23"/>
      <c r="IK229" s="23"/>
      <c r="IL229" s="23"/>
      <c r="IM229" s="23"/>
      <c r="IN229" s="23"/>
      <c r="IO229" s="23"/>
      <c r="IP229" s="23"/>
      <c r="IQ229" s="23"/>
      <c r="IR229" s="23"/>
      <c r="IS229" s="23"/>
      <c r="IT229" s="23"/>
      <c r="IU229" s="23"/>
      <c r="IV229" s="23"/>
      <c r="IW229" s="23"/>
      <c r="IX229" s="23"/>
    </row>
    <row r="230" spans="1:258" s="24" customFormat="1" ht="13.8" hidden="1">
      <c r="A230" s="24">
        <v>131</v>
      </c>
      <c r="B230" s="26">
        <f t="shared" ca="1" si="120"/>
        <v>49649</v>
      </c>
      <c r="C230" s="28">
        <f t="shared" si="118"/>
        <v>0</v>
      </c>
      <c r="D230" s="27">
        <f t="shared" si="119"/>
        <v>0</v>
      </c>
      <c r="E230" s="25"/>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c r="FO230" s="23"/>
      <c r="FP230" s="23"/>
      <c r="FQ230" s="23"/>
      <c r="FR230" s="23"/>
      <c r="FS230" s="23"/>
      <c r="FT230" s="23"/>
      <c r="FU230" s="23"/>
      <c r="FV230" s="23"/>
      <c r="FW230" s="23"/>
      <c r="FX230" s="23"/>
      <c r="FY230" s="23"/>
      <c r="FZ230" s="23"/>
      <c r="GA230" s="23"/>
      <c r="GB230" s="23"/>
      <c r="GC230" s="23"/>
      <c r="GD230" s="23"/>
      <c r="GE230" s="23"/>
      <c r="GF230" s="23"/>
      <c r="GG230" s="23"/>
      <c r="GH230" s="23"/>
      <c r="GI230" s="23"/>
      <c r="GJ230" s="23"/>
      <c r="GK230" s="23"/>
      <c r="GL230" s="23"/>
      <c r="GM230" s="23"/>
      <c r="GN230" s="23"/>
      <c r="GO230" s="23"/>
      <c r="GP230" s="23"/>
      <c r="GQ230" s="23"/>
      <c r="GR230" s="23"/>
      <c r="GS230" s="23"/>
      <c r="GT230" s="23"/>
      <c r="GU230" s="23"/>
      <c r="GV230" s="23"/>
      <c r="GW230" s="23"/>
      <c r="GX230" s="23"/>
      <c r="GY230" s="23"/>
      <c r="GZ230" s="23"/>
      <c r="HA230" s="23"/>
      <c r="HB230" s="23"/>
      <c r="HC230" s="23"/>
      <c r="HD230" s="23"/>
      <c r="HE230" s="23"/>
      <c r="HF230" s="23"/>
      <c r="HG230" s="23"/>
      <c r="HH230" s="23"/>
      <c r="HI230" s="23"/>
      <c r="HJ230" s="23"/>
      <c r="HK230" s="23"/>
      <c r="HL230" s="23"/>
      <c r="HM230" s="23"/>
      <c r="HN230" s="23"/>
      <c r="HO230" s="23"/>
      <c r="HP230" s="23"/>
      <c r="HQ230" s="23"/>
      <c r="HR230" s="23"/>
      <c r="HS230" s="23"/>
      <c r="HT230" s="23"/>
      <c r="HU230" s="23"/>
      <c r="HV230" s="23"/>
      <c r="HW230" s="23"/>
      <c r="HX230" s="23"/>
      <c r="HY230" s="23"/>
      <c r="HZ230" s="23"/>
      <c r="IA230" s="23"/>
      <c r="IB230" s="23"/>
      <c r="IC230" s="23"/>
      <c r="ID230" s="23"/>
      <c r="IE230" s="23"/>
      <c r="IF230" s="23"/>
      <c r="IG230" s="23"/>
      <c r="IH230" s="23"/>
      <c r="II230" s="23"/>
      <c r="IJ230" s="23"/>
      <c r="IK230" s="23"/>
      <c r="IL230" s="23"/>
      <c r="IM230" s="23"/>
      <c r="IN230" s="23"/>
      <c r="IO230" s="23"/>
      <c r="IP230" s="23"/>
      <c r="IQ230" s="23"/>
      <c r="IR230" s="23"/>
      <c r="IS230" s="23"/>
      <c r="IT230" s="23"/>
      <c r="IU230" s="23"/>
      <c r="IV230" s="23"/>
      <c r="IW230" s="23"/>
      <c r="IX230" s="23"/>
    </row>
    <row r="231" spans="1:258" s="24" customFormat="1" ht="13.8" hidden="1">
      <c r="A231" s="24">
        <v>132</v>
      </c>
      <c r="B231" s="26">
        <f t="shared" ca="1" si="120"/>
        <v>49680</v>
      </c>
      <c r="C231" s="28">
        <f t="shared" si="118"/>
        <v>0</v>
      </c>
      <c r="D231" s="27">
        <f t="shared" si="119"/>
        <v>0</v>
      </c>
      <c r="E231" s="25"/>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c r="FO231" s="23"/>
      <c r="FP231" s="23"/>
      <c r="FQ231" s="23"/>
      <c r="FR231" s="23"/>
      <c r="FS231" s="23"/>
      <c r="FT231" s="23"/>
      <c r="FU231" s="23"/>
      <c r="FV231" s="23"/>
      <c r="FW231" s="23"/>
      <c r="FX231" s="23"/>
      <c r="FY231" s="23"/>
      <c r="FZ231" s="23"/>
      <c r="GA231" s="23"/>
      <c r="GB231" s="23"/>
      <c r="GC231" s="23"/>
      <c r="GD231" s="23"/>
      <c r="GE231" s="23"/>
      <c r="GF231" s="23"/>
      <c r="GG231" s="23"/>
      <c r="GH231" s="23"/>
      <c r="GI231" s="23"/>
      <c r="GJ231" s="23"/>
      <c r="GK231" s="23"/>
      <c r="GL231" s="23"/>
      <c r="GM231" s="23"/>
      <c r="GN231" s="23"/>
      <c r="GO231" s="23"/>
      <c r="GP231" s="23"/>
      <c r="GQ231" s="23"/>
      <c r="GR231" s="23"/>
      <c r="GS231" s="23"/>
      <c r="GT231" s="23"/>
      <c r="GU231" s="23"/>
      <c r="GV231" s="23"/>
      <c r="GW231" s="23"/>
      <c r="GX231" s="23"/>
      <c r="GY231" s="23"/>
      <c r="GZ231" s="23"/>
      <c r="HA231" s="23"/>
      <c r="HB231" s="23"/>
      <c r="HC231" s="23"/>
      <c r="HD231" s="23"/>
      <c r="HE231" s="23"/>
      <c r="HF231" s="23"/>
      <c r="HG231" s="23"/>
      <c r="HH231" s="23"/>
      <c r="HI231" s="23"/>
      <c r="HJ231" s="23"/>
      <c r="HK231" s="23"/>
      <c r="HL231" s="23"/>
      <c r="HM231" s="23"/>
      <c r="HN231" s="23"/>
      <c r="HO231" s="23"/>
      <c r="HP231" s="23"/>
      <c r="HQ231" s="23"/>
      <c r="HR231" s="23"/>
      <c r="HS231" s="23"/>
      <c r="HT231" s="23"/>
      <c r="HU231" s="23"/>
      <c r="HV231" s="23"/>
      <c r="HW231" s="23"/>
      <c r="HX231" s="23"/>
      <c r="HY231" s="23"/>
      <c r="HZ231" s="23"/>
      <c r="IA231" s="23"/>
      <c r="IB231" s="23"/>
      <c r="IC231" s="23"/>
      <c r="ID231" s="23"/>
      <c r="IE231" s="23"/>
      <c r="IF231" s="23"/>
      <c r="IG231" s="23"/>
      <c r="IH231" s="23"/>
      <c r="II231" s="23"/>
      <c r="IJ231" s="23"/>
      <c r="IK231" s="23"/>
      <c r="IL231" s="23"/>
      <c r="IM231" s="23"/>
      <c r="IN231" s="23"/>
      <c r="IO231" s="23"/>
      <c r="IP231" s="23"/>
      <c r="IQ231" s="23"/>
      <c r="IR231" s="23"/>
      <c r="IS231" s="23"/>
      <c r="IT231" s="23"/>
      <c r="IU231" s="23"/>
      <c r="IV231" s="23"/>
      <c r="IW231" s="23"/>
      <c r="IX231" s="23"/>
    </row>
    <row r="232" spans="1:258" s="24" customFormat="1" ht="13.8" hidden="1">
      <c r="A232" s="24">
        <v>133</v>
      </c>
      <c r="B232" s="26">
        <f t="shared" ca="1" si="120"/>
        <v>49711</v>
      </c>
      <c r="C232" s="28">
        <f t="shared" ref="C232:C243" si="121">AD56</f>
        <v>0</v>
      </c>
      <c r="D232" s="27">
        <f t="shared" ref="D232:D243" si="122">AE56</f>
        <v>0</v>
      </c>
      <c r="E232" s="25"/>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c r="FO232" s="23"/>
      <c r="FP232" s="23"/>
      <c r="FQ232" s="23"/>
      <c r="FR232" s="23"/>
      <c r="FS232" s="23"/>
      <c r="FT232" s="23"/>
      <c r="FU232" s="23"/>
      <c r="FV232" s="23"/>
      <c r="FW232" s="23"/>
      <c r="FX232" s="23"/>
      <c r="FY232" s="23"/>
      <c r="FZ232" s="23"/>
      <c r="GA232" s="23"/>
      <c r="GB232" s="23"/>
      <c r="GC232" s="23"/>
      <c r="GD232" s="23"/>
      <c r="GE232" s="23"/>
      <c r="GF232" s="23"/>
      <c r="GG232" s="23"/>
      <c r="GH232" s="23"/>
      <c r="GI232" s="23"/>
      <c r="GJ232" s="23"/>
      <c r="GK232" s="23"/>
      <c r="GL232" s="23"/>
      <c r="GM232" s="23"/>
      <c r="GN232" s="23"/>
      <c r="GO232" s="23"/>
      <c r="GP232" s="23"/>
      <c r="GQ232" s="23"/>
      <c r="GR232" s="23"/>
      <c r="GS232" s="23"/>
      <c r="GT232" s="23"/>
      <c r="GU232" s="23"/>
      <c r="GV232" s="23"/>
      <c r="GW232" s="23"/>
      <c r="GX232" s="23"/>
      <c r="GY232" s="23"/>
      <c r="GZ232" s="23"/>
      <c r="HA232" s="23"/>
      <c r="HB232" s="23"/>
      <c r="HC232" s="23"/>
      <c r="HD232" s="23"/>
      <c r="HE232" s="23"/>
      <c r="HF232" s="23"/>
      <c r="HG232" s="23"/>
      <c r="HH232" s="23"/>
      <c r="HI232" s="23"/>
      <c r="HJ232" s="23"/>
      <c r="HK232" s="23"/>
      <c r="HL232" s="23"/>
      <c r="HM232" s="23"/>
      <c r="HN232" s="23"/>
      <c r="HO232" s="23"/>
      <c r="HP232" s="23"/>
      <c r="HQ232" s="23"/>
      <c r="HR232" s="23"/>
      <c r="HS232" s="23"/>
      <c r="HT232" s="23"/>
      <c r="HU232" s="23"/>
      <c r="HV232" s="23"/>
      <c r="HW232" s="23"/>
      <c r="HX232" s="23"/>
      <c r="HY232" s="23"/>
      <c r="HZ232" s="23"/>
      <c r="IA232" s="23"/>
      <c r="IB232" s="23"/>
      <c r="IC232" s="23"/>
      <c r="ID232" s="23"/>
      <c r="IE232" s="23"/>
      <c r="IF232" s="23"/>
      <c r="IG232" s="23"/>
      <c r="IH232" s="23"/>
      <c r="II232" s="23"/>
      <c r="IJ232" s="23"/>
      <c r="IK232" s="23"/>
      <c r="IL232" s="23"/>
      <c r="IM232" s="23"/>
      <c r="IN232" s="23"/>
      <c r="IO232" s="23"/>
      <c r="IP232" s="23"/>
      <c r="IQ232" s="23"/>
      <c r="IR232" s="23"/>
      <c r="IS232" s="23"/>
      <c r="IT232" s="23"/>
      <c r="IU232" s="23"/>
      <c r="IV232" s="23"/>
      <c r="IW232" s="23"/>
      <c r="IX232" s="23"/>
    </row>
    <row r="233" spans="1:258" s="24" customFormat="1" ht="13.8" hidden="1">
      <c r="A233" s="24">
        <v>134</v>
      </c>
      <c r="B233" s="26">
        <f t="shared" ca="1" si="120"/>
        <v>49740</v>
      </c>
      <c r="C233" s="28">
        <f t="shared" si="121"/>
        <v>0</v>
      </c>
      <c r="D233" s="27">
        <f t="shared" si="122"/>
        <v>0</v>
      </c>
      <c r="E233" s="25"/>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c r="FO233" s="23"/>
      <c r="FP233" s="23"/>
      <c r="FQ233" s="23"/>
      <c r="FR233" s="23"/>
      <c r="FS233" s="23"/>
      <c r="FT233" s="23"/>
      <c r="FU233" s="23"/>
      <c r="FV233" s="23"/>
      <c r="FW233" s="23"/>
      <c r="FX233" s="23"/>
      <c r="FY233" s="23"/>
      <c r="FZ233" s="23"/>
      <c r="GA233" s="23"/>
      <c r="GB233" s="23"/>
      <c r="GC233" s="23"/>
      <c r="GD233" s="23"/>
      <c r="GE233" s="23"/>
      <c r="GF233" s="23"/>
      <c r="GG233" s="23"/>
      <c r="GH233" s="23"/>
      <c r="GI233" s="23"/>
      <c r="GJ233" s="23"/>
      <c r="GK233" s="23"/>
      <c r="GL233" s="23"/>
      <c r="GM233" s="23"/>
      <c r="GN233" s="23"/>
      <c r="GO233" s="23"/>
      <c r="GP233" s="23"/>
      <c r="GQ233" s="23"/>
      <c r="GR233" s="23"/>
      <c r="GS233" s="23"/>
      <c r="GT233" s="23"/>
      <c r="GU233" s="23"/>
      <c r="GV233" s="23"/>
      <c r="GW233" s="23"/>
      <c r="GX233" s="23"/>
      <c r="GY233" s="23"/>
      <c r="GZ233" s="23"/>
      <c r="HA233" s="23"/>
      <c r="HB233" s="23"/>
      <c r="HC233" s="23"/>
      <c r="HD233" s="23"/>
      <c r="HE233" s="23"/>
      <c r="HF233" s="23"/>
      <c r="HG233" s="23"/>
      <c r="HH233" s="23"/>
      <c r="HI233" s="23"/>
      <c r="HJ233" s="23"/>
      <c r="HK233" s="23"/>
      <c r="HL233" s="23"/>
      <c r="HM233" s="23"/>
      <c r="HN233" s="23"/>
      <c r="HO233" s="23"/>
      <c r="HP233" s="23"/>
      <c r="HQ233" s="23"/>
      <c r="HR233" s="23"/>
      <c r="HS233" s="23"/>
      <c r="HT233" s="23"/>
      <c r="HU233" s="23"/>
      <c r="HV233" s="23"/>
      <c r="HW233" s="23"/>
      <c r="HX233" s="23"/>
      <c r="HY233" s="23"/>
      <c r="HZ233" s="23"/>
      <c r="IA233" s="23"/>
      <c r="IB233" s="23"/>
      <c r="IC233" s="23"/>
      <c r="ID233" s="23"/>
      <c r="IE233" s="23"/>
      <c r="IF233" s="23"/>
      <c r="IG233" s="23"/>
      <c r="IH233" s="23"/>
      <c r="II233" s="23"/>
      <c r="IJ233" s="23"/>
      <c r="IK233" s="23"/>
      <c r="IL233" s="23"/>
      <c r="IM233" s="23"/>
      <c r="IN233" s="23"/>
      <c r="IO233" s="23"/>
      <c r="IP233" s="23"/>
      <c r="IQ233" s="23"/>
      <c r="IR233" s="23"/>
      <c r="IS233" s="23"/>
      <c r="IT233" s="23"/>
      <c r="IU233" s="23"/>
      <c r="IV233" s="23"/>
      <c r="IW233" s="23"/>
      <c r="IX233" s="23"/>
    </row>
    <row r="234" spans="1:258" s="24" customFormat="1" ht="13.8" hidden="1">
      <c r="A234" s="24">
        <v>135</v>
      </c>
      <c r="B234" s="26">
        <f t="shared" ca="1" si="120"/>
        <v>49771</v>
      </c>
      <c r="C234" s="28">
        <f t="shared" si="121"/>
        <v>0</v>
      </c>
      <c r="D234" s="27">
        <f t="shared" si="122"/>
        <v>0</v>
      </c>
      <c r="E234" s="25"/>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c r="FO234" s="23"/>
      <c r="FP234" s="23"/>
      <c r="FQ234" s="23"/>
      <c r="FR234" s="23"/>
      <c r="FS234" s="23"/>
      <c r="FT234" s="23"/>
      <c r="FU234" s="23"/>
      <c r="FV234" s="23"/>
      <c r="FW234" s="23"/>
      <c r="FX234" s="23"/>
      <c r="FY234" s="23"/>
      <c r="FZ234" s="23"/>
      <c r="GA234" s="23"/>
      <c r="GB234" s="23"/>
      <c r="GC234" s="23"/>
      <c r="GD234" s="23"/>
      <c r="GE234" s="23"/>
      <c r="GF234" s="23"/>
      <c r="GG234" s="23"/>
      <c r="GH234" s="23"/>
      <c r="GI234" s="23"/>
      <c r="GJ234" s="23"/>
      <c r="GK234" s="23"/>
      <c r="GL234" s="23"/>
      <c r="GM234" s="23"/>
      <c r="GN234" s="23"/>
      <c r="GO234" s="23"/>
      <c r="GP234" s="23"/>
      <c r="GQ234" s="23"/>
      <c r="GR234" s="23"/>
      <c r="GS234" s="23"/>
      <c r="GT234" s="23"/>
      <c r="GU234" s="23"/>
      <c r="GV234" s="23"/>
      <c r="GW234" s="23"/>
      <c r="GX234" s="23"/>
      <c r="GY234" s="23"/>
      <c r="GZ234" s="23"/>
      <c r="HA234" s="23"/>
      <c r="HB234" s="23"/>
      <c r="HC234" s="23"/>
      <c r="HD234" s="23"/>
      <c r="HE234" s="23"/>
      <c r="HF234" s="23"/>
      <c r="HG234" s="23"/>
      <c r="HH234" s="23"/>
      <c r="HI234" s="23"/>
      <c r="HJ234" s="23"/>
      <c r="HK234" s="23"/>
      <c r="HL234" s="23"/>
      <c r="HM234" s="23"/>
      <c r="HN234" s="23"/>
      <c r="HO234" s="23"/>
      <c r="HP234" s="23"/>
      <c r="HQ234" s="23"/>
      <c r="HR234" s="23"/>
      <c r="HS234" s="23"/>
      <c r="HT234" s="23"/>
      <c r="HU234" s="23"/>
      <c r="HV234" s="23"/>
      <c r="HW234" s="23"/>
      <c r="HX234" s="23"/>
      <c r="HY234" s="23"/>
      <c r="HZ234" s="23"/>
      <c r="IA234" s="23"/>
      <c r="IB234" s="23"/>
      <c r="IC234" s="23"/>
      <c r="ID234" s="23"/>
      <c r="IE234" s="23"/>
      <c r="IF234" s="23"/>
      <c r="IG234" s="23"/>
      <c r="IH234" s="23"/>
      <c r="II234" s="23"/>
      <c r="IJ234" s="23"/>
      <c r="IK234" s="23"/>
      <c r="IL234" s="23"/>
      <c r="IM234" s="23"/>
      <c r="IN234" s="23"/>
      <c r="IO234" s="23"/>
      <c r="IP234" s="23"/>
      <c r="IQ234" s="23"/>
      <c r="IR234" s="23"/>
      <c r="IS234" s="23"/>
      <c r="IT234" s="23"/>
      <c r="IU234" s="23"/>
      <c r="IV234" s="23"/>
      <c r="IW234" s="23"/>
      <c r="IX234" s="23"/>
    </row>
    <row r="235" spans="1:258" s="24" customFormat="1" ht="13.8" hidden="1">
      <c r="A235" s="24">
        <v>136</v>
      </c>
      <c r="B235" s="26">
        <f t="shared" ca="1" si="120"/>
        <v>49801</v>
      </c>
      <c r="C235" s="28">
        <f t="shared" si="121"/>
        <v>0</v>
      </c>
      <c r="D235" s="27">
        <f t="shared" si="122"/>
        <v>0</v>
      </c>
      <c r="E235" s="25"/>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c r="FO235" s="23"/>
      <c r="FP235" s="23"/>
      <c r="FQ235" s="23"/>
      <c r="FR235" s="23"/>
      <c r="FS235" s="23"/>
      <c r="FT235" s="23"/>
      <c r="FU235" s="23"/>
      <c r="FV235" s="23"/>
      <c r="FW235" s="23"/>
      <c r="FX235" s="23"/>
      <c r="FY235" s="23"/>
      <c r="FZ235" s="23"/>
      <c r="GA235" s="23"/>
      <c r="GB235" s="23"/>
      <c r="GC235" s="23"/>
      <c r="GD235" s="23"/>
      <c r="GE235" s="23"/>
      <c r="GF235" s="23"/>
      <c r="GG235" s="23"/>
      <c r="GH235" s="23"/>
      <c r="GI235" s="23"/>
      <c r="GJ235" s="23"/>
      <c r="GK235" s="23"/>
      <c r="GL235" s="23"/>
      <c r="GM235" s="23"/>
      <c r="GN235" s="23"/>
      <c r="GO235" s="23"/>
      <c r="GP235" s="23"/>
      <c r="GQ235" s="23"/>
      <c r="GR235" s="23"/>
      <c r="GS235" s="23"/>
      <c r="GT235" s="23"/>
      <c r="GU235" s="23"/>
      <c r="GV235" s="23"/>
      <c r="GW235" s="23"/>
      <c r="GX235" s="23"/>
      <c r="GY235" s="23"/>
      <c r="GZ235" s="23"/>
      <c r="HA235" s="23"/>
      <c r="HB235" s="23"/>
      <c r="HC235" s="23"/>
      <c r="HD235" s="23"/>
      <c r="HE235" s="23"/>
      <c r="HF235" s="23"/>
      <c r="HG235" s="23"/>
      <c r="HH235" s="23"/>
      <c r="HI235" s="23"/>
      <c r="HJ235" s="23"/>
      <c r="HK235" s="23"/>
      <c r="HL235" s="23"/>
      <c r="HM235" s="23"/>
      <c r="HN235" s="23"/>
      <c r="HO235" s="23"/>
      <c r="HP235" s="23"/>
      <c r="HQ235" s="23"/>
      <c r="HR235" s="23"/>
      <c r="HS235" s="23"/>
      <c r="HT235" s="23"/>
      <c r="HU235" s="23"/>
      <c r="HV235" s="23"/>
      <c r="HW235" s="23"/>
      <c r="HX235" s="23"/>
      <c r="HY235" s="23"/>
      <c r="HZ235" s="23"/>
      <c r="IA235" s="23"/>
      <c r="IB235" s="23"/>
      <c r="IC235" s="23"/>
      <c r="ID235" s="23"/>
      <c r="IE235" s="23"/>
      <c r="IF235" s="23"/>
      <c r="IG235" s="23"/>
      <c r="IH235" s="23"/>
      <c r="II235" s="23"/>
      <c r="IJ235" s="23"/>
      <c r="IK235" s="23"/>
      <c r="IL235" s="23"/>
      <c r="IM235" s="23"/>
      <c r="IN235" s="23"/>
      <c r="IO235" s="23"/>
      <c r="IP235" s="23"/>
      <c r="IQ235" s="23"/>
      <c r="IR235" s="23"/>
      <c r="IS235" s="23"/>
      <c r="IT235" s="23"/>
      <c r="IU235" s="23"/>
      <c r="IV235" s="23"/>
      <c r="IW235" s="23"/>
      <c r="IX235" s="23"/>
    </row>
    <row r="236" spans="1:258" s="24" customFormat="1" ht="13.8" hidden="1">
      <c r="A236" s="24">
        <v>137</v>
      </c>
      <c r="B236" s="26">
        <f t="shared" ca="1" si="120"/>
        <v>49832</v>
      </c>
      <c r="C236" s="28">
        <f t="shared" si="121"/>
        <v>0</v>
      </c>
      <c r="D236" s="27">
        <f t="shared" si="122"/>
        <v>0</v>
      </c>
      <c r="E236" s="25"/>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c r="FO236" s="23"/>
      <c r="FP236" s="23"/>
      <c r="FQ236" s="23"/>
      <c r="FR236" s="23"/>
      <c r="FS236" s="23"/>
      <c r="FT236" s="23"/>
      <c r="FU236" s="23"/>
      <c r="FV236" s="23"/>
      <c r="FW236" s="23"/>
      <c r="FX236" s="23"/>
      <c r="FY236" s="23"/>
      <c r="FZ236" s="23"/>
      <c r="GA236" s="23"/>
      <c r="GB236" s="23"/>
      <c r="GC236" s="23"/>
      <c r="GD236" s="23"/>
      <c r="GE236" s="23"/>
      <c r="GF236" s="23"/>
      <c r="GG236" s="23"/>
      <c r="GH236" s="23"/>
      <c r="GI236" s="23"/>
      <c r="GJ236" s="23"/>
      <c r="GK236" s="23"/>
      <c r="GL236" s="23"/>
      <c r="GM236" s="23"/>
      <c r="GN236" s="23"/>
      <c r="GO236" s="23"/>
      <c r="GP236" s="23"/>
      <c r="GQ236" s="23"/>
      <c r="GR236" s="23"/>
      <c r="GS236" s="23"/>
      <c r="GT236" s="23"/>
      <c r="GU236" s="23"/>
      <c r="GV236" s="23"/>
      <c r="GW236" s="23"/>
      <c r="GX236" s="23"/>
      <c r="GY236" s="23"/>
      <c r="GZ236" s="23"/>
      <c r="HA236" s="23"/>
      <c r="HB236" s="23"/>
      <c r="HC236" s="23"/>
      <c r="HD236" s="23"/>
      <c r="HE236" s="23"/>
      <c r="HF236" s="23"/>
      <c r="HG236" s="23"/>
      <c r="HH236" s="23"/>
      <c r="HI236" s="23"/>
      <c r="HJ236" s="23"/>
      <c r="HK236" s="23"/>
      <c r="HL236" s="23"/>
      <c r="HM236" s="23"/>
      <c r="HN236" s="23"/>
      <c r="HO236" s="23"/>
      <c r="HP236" s="23"/>
      <c r="HQ236" s="23"/>
      <c r="HR236" s="23"/>
      <c r="HS236" s="23"/>
      <c r="HT236" s="23"/>
      <c r="HU236" s="23"/>
      <c r="HV236" s="23"/>
      <c r="HW236" s="23"/>
      <c r="HX236" s="23"/>
      <c r="HY236" s="23"/>
      <c r="HZ236" s="23"/>
      <c r="IA236" s="23"/>
      <c r="IB236" s="23"/>
      <c r="IC236" s="23"/>
      <c r="ID236" s="23"/>
      <c r="IE236" s="23"/>
      <c r="IF236" s="23"/>
      <c r="IG236" s="23"/>
      <c r="IH236" s="23"/>
      <c r="II236" s="23"/>
      <c r="IJ236" s="23"/>
      <c r="IK236" s="23"/>
      <c r="IL236" s="23"/>
      <c r="IM236" s="23"/>
      <c r="IN236" s="23"/>
      <c r="IO236" s="23"/>
      <c r="IP236" s="23"/>
      <c r="IQ236" s="23"/>
      <c r="IR236" s="23"/>
      <c r="IS236" s="23"/>
      <c r="IT236" s="23"/>
      <c r="IU236" s="23"/>
      <c r="IV236" s="23"/>
      <c r="IW236" s="23"/>
      <c r="IX236" s="23"/>
    </row>
    <row r="237" spans="1:258" s="24" customFormat="1" ht="13.8" hidden="1">
      <c r="A237" s="24">
        <v>138</v>
      </c>
      <c r="B237" s="26">
        <f t="shared" ca="1" si="120"/>
        <v>49862</v>
      </c>
      <c r="C237" s="28">
        <f t="shared" si="121"/>
        <v>0</v>
      </c>
      <c r="D237" s="27">
        <f t="shared" si="122"/>
        <v>0</v>
      </c>
      <c r="E237" s="25"/>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c r="FO237" s="23"/>
      <c r="FP237" s="23"/>
      <c r="FQ237" s="23"/>
      <c r="FR237" s="23"/>
      <c r="FS237" s="23"/>
      <c r="FT237" s="23"/>
      <c r="FU237" s="23"/>
      <c r="FV237" s="23"/>
      <c r="FW237" s="23"/>
      <c r="FX237" s="23"/>
      <c r="FY237" s="23"/>
      <c r="FZ237" s="23"/>
      <c r="GA237" s="23"/>
      <c r="GB237" s="23"/>
      <c r="GC237" s="23"/>
      <c r="GD237" s="23"/>
      <c r="GE237" s="23"/>
      <c r="GF237" s="23"/>
      <c r="GG237" s="23"/>
      <c r="GH237" s="23"/>
      <c r="GI237" s="23"/>
      <c r="GJ237" s="23"/>
      <c r="GK237" s="23"/>
      <c r="GL237" s="23"/>
      <c r="GM237" s="23"/>
      <c r="GN237" s="23"/>
      <c r="GO237" s="23"/>
      <c r="GP237" s="23"/>
      <c r="GQ237" s="23"/>
      <c r="GR237" s="23"/>
      <c r="GS237" s="23"/>
      <c r="GT237" s="23"/>
      <c r="GU237" s="23"/>
      <c r="GV237" s="23"/>
      <c r="GW237" s="23"/>
      <c r="GX237" s="23"/>
      <c r="GY237" s="23"/>
      <c r="GZ237" s="23"/>
      <c r="HA237" s="23"/>
      <c r="HB237" s="23"/>
      <c r="HC237" s="23"/>
      <c r="HD237" s="23"/>
      <c r="HE237" s="23"/>
      <c r="HF237" s="23"/>
      <c r="HG237" s="23"/>
      <c r="HH237" s="23"/>
      <c r="HI237" s="23"/>
      <c r="HJ237" s="23"/>
      <c r="HK237" s="23"/>
      <c r="HL237" s="23"/>
      <c r="HM237" s="23"/>
      <c r="HN237" s="23"/>
      <c r="HO237" s="23"/>
      <c r="HP237" s="23"/>
      <c r="HQ237" s="23"/>
      <c r="HR237" s="23"/>
      <c r="HS237" s="23"/>
      <c r="HT237" s="23"/>
      <c r="HU237" s="23"/>
      <c r="HV237" s="23"/>
      <c r="HW237" s="23"/>
      <c r="HX237" s="23"/>
      <c r="HY237" s="23"/>
      <c r="HZ237" s="23"/>
      <c r="IA237" s="23"/>
      <c r="IB237" s="23"/>
      <c r="IC237" s="23"/>
      <c r="ID237" s="23"/>
      <c r="IE237" s="23"/>
      <c r="IF237" s="23"/>
      <c r="IG237" s="23"/>
      <c r="IH237" s="23"/>
      <c r="II237" s="23"/>
      <c r="IJ237" s="23"/>
      <c r="IK237" s="23"/>
      <c r="IL237" s="23"/>
      <c r="IM237" s="23"/>
      <c r="IN237" s="23"/>
      <c r="IO237" s="23"/>
      <c r="IP237" s="23"/>
      <c r="IQ237" s="23"/>
      <c r="IR237" s="23"/>
      <c r="IS237" s="23"/>
      <c r="IT237" s="23"/>
      <c r="IU237" s="23"/>
      <c r="IV237" s="23"/>
      <c r="IW237" s="23"/>
      <c r="IX237" s="23"/>
    </row>
    <row r="238" spans="1:258" s="24" customFormat="1" ht="13.8" hidden="1">
      <c r="A238" s="24">
        <v>139</v>
      </c>
      <c r="B238" s="26">
        <f t="shared" ca="1" si="120"/>
        <v>49893</v>
      </c>
      <c r="C238" s="28">
        <f t="shared" si="121"/>
        <v>0</v>
      </c>
      <c r="D238" s="27">
        <f t="shared" si="122"/>
        <v>0</v>
      </c>
      <c r="E238" s="25"/>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c r="FO238" s="23"/>
      <c r="FP238" s="23"/>
      <c r="FQ238" s="23"/>
      <c r="FR238" s="23"/>
      <c r="FS238" s="23"/>
      <c r="FT238" s="23"/>
      <c r="FU238" s="23"/>
      <c r="FV238" s="23"/>
      <c r="FW238" s="23"/>
      <c r="FX238" s="23"/>
      <c r="FY238" s="23"/>
      <c r="FZ238" s="23"/>
      <c r="GA238" s="23"/>
      <c r="GB238" s="23"/>
      <c r="GC238" s="23"/>
      <c r="GD238" s="23"/>
      <c r="GE238" s="23"/>
      <c r="GF238" s="23"/>
      <c r="GG238" s="23"/>
      <c r="GH238" s="23"/>
      <c r="GI238" s="23"/>
      <c r="GJ238" s="23"/>
      <c r="GK238" s="23"/>
      <c r="GL238" s="23"/>
      <c r="GM238" s="23"/>
      <c r="GN238" s="23"/>
      <c r="GO238" s="23"/>
      <c r="GP238" s="23"/>
      <c r="GQ238" s="23"/>
      <c r="GR238" s="23"/>
      <c r="GS238" s="23"/>
      <c r="GT238" s="23"/>
      <c r="GU238" s="23"/>
      <c r="GV238" s="23"/>
      <c r="GW238" s="23"/>
      <c r="GX238" s="23"/>
      <c r="GY238" s="23"/>
      <c r="GZ238" s="23"/>
      <c r="HA238" s="23"/>
      <c r="HB238" s="23"/>
      <c r="HC238" s="23"/>
      <c r="HD238" s="23"/>
      <c r="HE238" s="23"/>
      <c r="HF238" s="23"/>
      <c r="HG238" s="23"/>
      <c r="HH238" s="23"/>
      <c r="HI238" s="23"/>
      <c r="HJ238" s="23"/>
      <c r="HK238" s="23"/>
      <c r="HL238" s="23"/>
      <c r="HM238" s="23"/>
      <c r="HN238" s="23"/>
      <c r="HO238" s="23"/>
      <c r="HP238" s="23"/>
      <c r="HQ238" s="23"/>
      <c r="HR238" s="23"/>
      <c r="HS238" s="23"/>
      <c r="HT238" s="23"/>
      <c r="HU238" s="23"/>
      <c r="HV238" s="23"/>
      <c r="HW238" s="23"/>
      <c r="HX238" s="23"/>
      <c r="HY238" s="23"/>
      <c r="HZ238" s="23"/>
      <c r="IA238" s="23"/>
      <c r="IB238" s="23"/>
      <c r="IC238" s="23"/>
      <c r="ID238" s="23"/>
      <c r="IE238" s="23"/>
      <c r="IF238" s="23"/>
      <c r="IG238" s="23"/>
      <c r="IH238" s="23"/>
      <c r="II238" s="23"/>
      <c r="IJ238" s="23"/>
      <c r="IK238" s="23"/>
      <c r="IL238" s="23"/>
      <c r="IM238" s="23"/>
      <c r="IN238" s="23"/>
      <c r="IO238" s="23"/>
      <c r="IP238" s="23"/>
      <c r="IQ238" s="23"/>
      <c r="IR238" s="23"/>
      <c r="IS238" s="23"/>
      <c r="IT238" s="23"/>
      <c r="IU238" s="23"/>
      <c r="IV238" s="23"/>
      <c r="IW238" s="23"/>
      <c r="IX238" s="23"/>
    </row>
    <row r="239" spans="1:258" s="24" customFormat="1" ht="13.8" hidden="1">
      <c r="A239" s="24">
        <v>140</v>
      </c>
      <c r="B239" s="26">
        <f t="shared" ca="1" si="120"/>
        <v>49924</v>
      </c>
      <c r="C239" s="28">
        <f t="shared" si="121"/>
        <v>0</v>
      </c>
      <c r="D239" s="27">
        <f t="shared" si="122"/>
        <v>0</v>
      </c>
      <c r="E239" s="25"/>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c r="FO239" s="23"/>
      <c r="FP239" s="23"/>
      <c r="FQ239" s="23"/>
      <c r="FR239" s="23"/>
      <c r="FS239" s="23"/>
      <c r="FT239" s="23"/>
      <c r="FU239" s="23"/>
      <c r="FV239" s="23"/>
      <c r="FW239" s="23"/>
      <c r="FX239" s="23"/>
      <c r="FY239" s="23"/>
      <c r="FZ239" s="23"/>
      <c r="GA239" s="23"/>
      <c r="GB239" s="23"/>
      <c r="GC239" s="23"/>
      <c r="GD239" s="23"/>
      <c r="GE239" s="23"/>
      <c r="GF239" s="23"/>
      <c r="GG239" s="23"/>
      <c r="GH239" s="23"/>
      <c r="GI239" s="23"/>
      <c r="GJ239" s="23"/>
      <c r="GK239" s="23"/>
      <c r="GL239" s="23"/>
      <c r="GM239" s="23"/>
      <c r="GN239" s="23"/>
      <c r="GO239" s="23"/>
      <c r="GP239" s="23"/>
      <c r="GQ239" s="23"/>
      <c r="GR239" s="23"/>
      <c r="GS239" s="23"/>
      <c r="GT239" s="23"/>
      <c r="GU239" s="23"/>
      <c r="GV239" s="23"/>
      <c r="GW239" s="23"/>
      <c r="GX239" s="23"/>
      <c r="GY239" s="23"/>
      <c r="GZ239" s="23"/>
      <c r="HA239" s="23"/>
      <c r="HB239" s="23"/>
      <c r="HC239" s="23"/>
      <c r="HD239" s="23"/>
      <c r="HE239" s="23"/>
      <c r="HF239" s="23"/>
      <c r="HG239" s="23"/>
      <c r="HH239" s="23"/>
      <c r="HI239" s="23"/>
      <c r="HJ239" s="23"/>
      <c r="HK239" s="23"/>
      <c r="HL239" s="23"/>
      <c r="HM239" s="23"/>
      <c r="HN239" s="23"/>
      <c r="HO239" s="23"/>
      <c r="HP239" s="23"/>
      <c r="HQ239" s="23"/>
      <c r="HR239" s="23"/>
      <c r="HS239" s="23"/>
      <c r="HT239" s="23"/>
      <c r="HU239" s="23"/>
      <c r="HV239" s="23"/>
      <c r="HW239" s="23"/>
      <c r="HX239" s="23"/>
      <c r="HY239" s="23"/>
      <c r="HZ239" s="23"/>
      <c r="IA239" s="23"/>
      <c r="IB239" s="23"/>
      <c r="IC239" s="23"/>
      <c r="ID239" s="23"/>
      <c r="IE239" s="23"/>
      <c r="IF239" s="23"/>
      <c r="IG239" s="23"/>
      <c r="IH239" s="23"/>
      <c r="II239" s="23"/>
      <c r="IJ239" s="23"/>
      <c r="IK239" s="23"/>
      <c r="IL239" s="23"/>
      <c r="IM239" s="23"/>
      <c r="IN239" s="23"/>
      <c r="IO239" s="23"/>
      <c r="IP239" s="23"/>
      <c r="IQ239" s="23"/>
      <c r="IR239" s="23"/>
      <c r="IS239" s="23"/>
      <c r="IT239" s="23"/>
      <c r="IU239" s="23"/>
      <c r="IV239" s="23"/>
      <c r="IW239" s="23"/>
      <c r="IX239" s="23"/>
    </row>
    <row r="240" spans="1:258" s="24" customFormat="1" ht="13.8" hidden="1">
      <c r="A240" s="24">
        <v>141</v>
      </c>
      <c r="B240" s="26">
        <f t="shared" ca="1" si="120"/>
        <v>49954</v>
      </c>
      <c r="C240" s="28">
        <f t="shared" si="121"/>
        <v>0</v>
      </c>
      <c r="D240" s="27">
        <f t="shared" si="122"/>
        <v>0</v>
      </c>
      <c r="E240" s="25"/>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c r="FO240" s="23"/>
      <c r="FP240" s="23"/>
      <c r="FQ240" s="23"/>
      <c r="FR240" s="23"/>
      <c r="FS240" s="23"/>
      <c r="FT240" s="23"/>
      <c r="FU240" s="23"/>
      <c r="FV240" s="23"/>
      <c r="FW240" s="23"/>
      <c r="FX240" s="23"/>
      <c r="FY240" s="23"/>
      <c r="FZ240" s="23"/>
      <c r="GA240" s="23"/>
      <c r="GB240" s="23"/>
      <c r="GC240" s="23"/>
      <c r="GD240" s="23"/>
      <c r="GE240" s="23"/>
      <c r="GF240" s="23"/>
      <c r="GG240" s="23"/>
      <c r="GH240" s="23"/>
      <c r="GI240" s="23"/>
      <c r="GJ240" s="23"/>
      <c r="GK240" s="23"/>
      <c r="GL240" s="23"/>
      <c r="GM240" s="23"/>
      <c r="GN240" s="23"/>
      <c r="GO240" s="23"/>
      <c r="GP240" s="23"/>
      <c r="GQ240" s="23"/>
      <c r="GR240" s="23"/>
      <c r="GS240" s="23"/>
      <c r="GT240" s="23"/>
      <c r="GU240" s="23"/>
      <c r="GV240" s="23"/>
      <c r="GW240" s="23"/>
      <c r="GX240" s="23"/>
      <c r="GY240" s="23"/>
      <c r="GZ240" s="23"/>
      <c r="HA240" s="23"/>
      <c r="HB240" s="23"/>
      <c r="HC240" s="23"/>
      <c r="HD240" s="23"/>
      <c r="HE240" s="23"/>
      <c r="HF240" s="23"/>
      <c r="HG240" s="23"/>
      <c r="HH240" s="23"/>
      <c r="HI240" s="23"/>
      <c r="HJ240" s="23"/>
      <c r="HK240" s="23"/>
      <c r="HL240" s="23"/>
      <c r="HM240" s="23"/>
      <c r="HN240" s="23"/>
      <c r="HO240" s="23"/>
      <c r="HP240" s="23"/>
      <c r="HQ240" s="23"/>
      <c r="HR240" s="23"/>
      <c r="HS240" s="23"/>
      <c r="HT240" s="23"/>
      <c r="HU240" s="23"/>
      <c r="HV240" s="23"/>
      <c r="HW240" s="23"/>
      <c r="HX240" s="23"/>
      <c r="HY240" s="23"/>
      <c r="HZ240" s="23"/>
      <c r="IA240" s="23"/>
      <c r="IB240" s="23"/>
      <c r="IC240" s="23"/>
      <c r="ID240" s="23"/>
      <c r="IE240" s="23"/>
      <c r="IF240" s="23"/>
      <c r="IG240" s="23"/>
      <c r="IH240" s="23"/>
      <c r="II240" s="23"/>
      <c r="IJ240" s="23"/>
      <c r="IK240" s="23"/>
      <c r="IL240" s="23"/>
      <c r="IM240" s="23"/>
      <c r="IN240" s="23"/>
      <c r="IO240" s="23"/>
      <c r="IP240" s="23"/>
      <c r="IQ240" s="23"/>
      <c r="IR240" s="23"/>
      <c r="IS240" s="23"/>
      <c r="IT240" s="23"/>
      <c r="IU240" s="23"/>
      <c r="IV240" s="23"/>
      <c r="IW240" s="23"/>
      <c r="IX240" s="23"/>
    </row>
    <row r="241" spans="1:258" s="24" customFormat="1" ht="13.8" hidden="1">
      <c r="A241" s="24">
        <v>142</v>
      </c>
      <c r="B241" s="26">
        <f t="shared" ca="1" si="120"/>
        <v>49985</v>
      </c>
      <c r="C241" s="28">
        <f t="shared" si="121"/>
        <v>0</v>
      </c>
      <c r="D241" s="27">
        <f t="shared" si="122"/>
        <v>0</v>
      </c>
      <c r="E241" s="25"/>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c r="FO241" s="23"/>
      <c r="FP241" s="23"/>
      <c r="FQ241" s="23"/>
      <c r="FR241" s="23"/>
      <c r="FS241" s="23"/>
      <c r="FT241" s="23"/>
      <c r="FU241" s="23"/>
      <c r="FV241" s="23"/>
      <c r="FW241" s="23"/>
      <c r="FX241" s="23"/>
      <c r="FY241" s="23"/>
      <c r="FZ241" s="23"/>
      <c r="GA241" s="23"/>
      <c r="GB241" s="23"/>
      <c r="GC241" s="23"/>
      <c r="GD241" s="23"/>
      <c r="GE241" s="23"/>
      <c r="GF241" s="23"/>
      <c r="GG241" s="23"/>
      <c r="GH241" s="23"/>
      <c r="GI241" s="23"/>
      <c r="GJ241" s="23"/>
      <c r="GK241" s="23"/>
      <c r="GL241" s="23"/>
      <c r="GM241" s="23"/>
      <c r="GN241" s="23"/>
      <c r="GO241" s="23"/>
      <c r="GP241" s="23"/>
      <c r="GQ241" s="23"/>
      <c r="GR241" s="23"/>
      <c r="GS241" s="23"/>
      <c r="GT241" s="23"/>
      <c r="GU241" s="23"/>
      <c r="GV241" s="23"/>
      <c r="GW241" s="23"/>
      <c r="GX241" s="23"/>
      <c r="GY241" s="23"/>
      <c r="GZ241" s="23"/>
      <c r="HA241" s="23"/>
      <c r="HB241" s="23"/>
      <c r="HC241" s="23"/>
      <c r="HD241" s="23"/>
      <c r="HE241" s="23"/>
      <c r="HF241" s="23"/>
      <c r="HG241" s="23"/>
      <c r="HH241" s="23"/>
      <c r="HI241" s="23"/>
      <c r="HJ241" s="23"/>
      <c r="HK241" s="23"/>
      <c r="HL241" s="23"/>
      <c r="HM241" s="23"/>
      <c r="HN241" s="23"/>
      <c r="HO241" s="23"/>
      <c r="HP241" s="23"/>
      <c r="HQ241" s="23"/>
      <c r="HR241" s="23"/>
      <c r="HS241" s="23"/>
      <c r="HT241" s="23"/>
      <c r="HU241" s="23"/>
      <c r="HV241" s="23"/>
      <c r="HW241" s="23"/>
      <c r="HX241" s="23"/>
      <c r="HY241" s="23"/>
      <c r="HZ241" s="23"/>
      <c r="IA241" s="23"/>
      <c r="IB241" s="23"/>
      <c r="IC241" s="23"/>
      <c r="ID241" s="23"/>
      <c r="IE241" s="23"/>
      <c r="IF241" s="23"/>
      <c r="IG241" s="23"/>
      <c r="IH241" s="23"/>
      <c r="II241" s="23"/>
      <c r="IJ241" s="23"/>
      <c r="IK241" s="23"/>
      <c r="IL241" s="23"/>
      <c r="IM241" s="23"/>
      <c r="IN241" s="23"/>
      <c r="IO241" s="23"/>
      <c r="IP241" s="23"/>
      <c r="IQ241" s="23"/>
      <c r="IR241" s="23"/>
      <c r="IS241" s="23"/>
      <c r="IT241" s="23"/>
      <c r="IU241" s="23"/>
      <c r="IV241" s="23"/>
      <c r="IW241" s="23"/>
      <c r="IX241" s="23"/>
    </row>
    <row r="242" spans="1:258" s="24" customFormat="1" ht="13.8" hidden="1">
      <c r="A242" s="24">
        <v>143</v>
      </c>
      <c r="B242" s="26">
        <f t="shared" ca="1" si="120"/>
        <v>50015</v>
      </c>
      <c r="C242" s="28">
        <f t="shared" si="121"/>
        <v>0</v>
      </c>
      <c r="D242" s="27">
        <f t="shared" si="122"/>
        <v>0</v>
      </c>
      <c r="E242" s="25"/>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c r="FO242" s="23"/>
      <c r="FP242" s="23"/>
      <c r="FQ242" s="23"/>
      <c r="FR242" s="23"/>
      <c r="FS242" s="23"/>
      <c r="FT242" s="23"/>
      <c r="FU242" s="23"/>
      <c r="FV242" s="23"/>
      <c r="FW242" s="23"/>
      <c r="FX242" s="23"/>
      <c r="FY242" s="23"/>
      <c r="FZ242" s="23"/>
      <c r="GA242" s="23"/>
      <c r="GB242" s="23"/>
      <c r="GC242" s="23"/>
      <c r="GD242" s="23"/>
      <c r="GE242" s="23"/>
      <c r="GF242" s="23"/>
      <c r="GG242" s="23"/>
      <c r="GH242" s="23"/>
      <c r="GI242" s="23"/>
      <c r="GJ242" s="23"/>
      <c r="GK242" s="23"/>
      <c r="GL242" s="23"/>
      <c r="GM242" s="23"/>
      <c r="GN242" s="23"/>
      <c r="GO242" s="23"/>
      <c r="GP242" s="23"/>
      <c r="GQ242" s="23"/>
      <c r="GR242" s="23"/>
      <c r="GS242" s="23"/>
      <c r="GT242" s="23"/>
      <c r="GU242" s="23"/>
      <c r="GV242" s="23"/>
      <c r="GW242" s="23"/>
      <c r="GX242" s="23"/>
      <c r="GY242" s="23"/>
      <c r="GZ242" s="23"/>
      <c r="HA242" s="23"/>
      <c r="HB242" s="23"/>
      <c r="HC242" s="23"/>
      <c r="HD242" s="23"/>
      <c r="HE242" s="23"/>
      <c r="HF242" s="23"/>
      <c r="HG242" s="23"/>
      <c r="HH242" s="23"/>
      <c r="HI242" s="23"/>
      <c r="HJ242" s="23"/>
      <c r="HK242" s="23"/>
      <c r="HL242" s="23"/>
      <c r="HM242" s="23"/>
      <c r="HN242" s="23"/>
      <c r="HO242" s="23"/>
      <c r="HP242" s="23"/>
      <c r="HQ242" s="23"/>
      <c r="HR242" s="23"/>
      <c r="HS242" s="23"/>
      <c r="HT242" s="23"/>
      <c r="HU242" s="23"/>
      <c r="HV242" s="23"/>
      <c r="HW242" s="23"/>
      <c r="HX242" s="23"/>
      <c r="HY242" s="23"/>
      <c r="HZ242" s="23"/>
      <c r="IA242" s="23"/>
      <c r="IB242" s="23"/>
      <c r="IC242" s="23"/>
      <c r="ID242" s="23"/>
      <c r="IE242" s="23"/>
      <c r="IF242" s="23"/>
      <c r="IG242" s="23"/>
      <c r="IH242" s="23"/>
      <c r="II242" s="23"/>
      <c r="IJ242" s="23"/>
      <c r="IK242" s="23"/>
      <c r="IL242" s="23"/>
      <c r="IM242" s="23"/>
      <c r="IN242" s="23"/>
      <c r="IO242" s="23"/>
      <c r="IP242" s="23"/>
      <c r="IQ242" s="23"/>
      <c r="IR242" s="23"/>
      <c r="IS242" s="23"/>
      <c r="IT242" s="23"/>
      <c r="IU242" s="23"/>
      <c r="IV242" s="23"/>
      <c r="IW242" s="23"/>
      <c r="IX242" s="23"/>
    </row>
    <row r="243" spans="1:258" s="24" customFormat="1" ht="13.8" hidden="1">
      <c r="A243" s="24">
        <v>144</v>
      </c>
      <c r="B243" s="26">
        <f t="shared" ca="1" si="120"/>
        <v>50046</v>
      </c>
      <c r="C243" s="28">
        <f t="shared" si="121"/>
        <v>0</v>
      </c>
      <c r="D243" s="27">
        <f t="shared" si="122"/>
        <v>0</v>
      </c>
      <c r="E243" s="25"/>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c r="FO243" s="23"/>
      <c r="FP243" s="23"/>
      <c r="FQ243" s="23"/>
      <c r="FR243" s="23"/>
      <c r="FS243" s="23"/>
      <c r="FT243" s="23"/>
      <c r="FU243" s="23"/>
      <c r="FV243" s="23"/>
      <c r="FW243" s="23"/>
      <c r="FX243" s="23"/>
      <c r="FY243" s="23"/>
      <c r="FZ243" s="23"/>
      <c r="GA243" s="23"/>
      <c r="GB243" s="23"/>
      <c r="GC243" s="23"/>
      <c r="GD243" s="23"/>
      <c r="GE243" s="23"/>
      <c r="GF243" s="23"/>
      <c r="GG243" s="23"/>
      <c r="GH243" s="23"/>
      <c r="GI243" s="23"/>
      <c r="GJ243" s="23"/>
      <c r="GK243" s="23"/>
      <c r="GL243" s="23"/>
      <c r="GM243" s="23"/>
      <c r="GN243" s="23"/>
      <c r="GO243" s="23"/>
      <c r="GP243" s="23"/>
      <c r="GQ243" s="23"/>
      <c r="GR243" s="23"/>
      <c r="GS243" s="23"/>
      <c r="GT243" s="23"/>
      <c r="GU243" s="23"/>
      <c r="GV243" s="23"/>
      <c r="GW243" s="23"/>
      <c r="GX243" s="23"/>
      <c r="GY243" s="23"/>
      <c r="GZ243" s="23"/>
      <c r="HA243" s="23"/>
      <c r="HB243" s="23"/>
      <c r="HC243" s="23"/>
      <c r="HD243" s="23"/>
      <c r="HE243" s="23"/>
      <c r="HF243" s="23"/>
      <c r="HG243" s="23"/>
      <c r="HH243" s="23"/>
      <c r="HI243" s="23"/>
      <c r="HJ243" s="23"/>
      <c r="HK243" s="23"/>
      <c r="HL243" s="23"/>
      <c r="HM243" s="23"/>
      <c r="HN243" s="23"/>
      <c r="HO243" s="23"/>
      <c r="HP243" s="23"/>
      <c r="HQ243" s="23"/>
      <c r="HR243" s="23"/>
      <c r="HS243" s="23"/>
      <c r="HT243" s="23"/>
      <c r="HU243" s="23"/>
      <c r="HV243" s="23"/>
      <c r="HW243" s="23"/>
      <c r="HX243" s="23"/>
      <c r="HY243" s="23"/>
      <c r="HZ243" s="23"/>
      <c r="IA243" s="23"/>
      <c r="IB243" s="23"/>
      <c r="IC243" s="23"/>
      <c r="ID243" s="23"/>
      <c r="IE243" s="23"/>
      <c r="IF243" s="23"/>
      <c r="IG243" s="23"/>
      <c r="IH243" s="23"/>
      <c r="II243" s="23"/>
      <c r="IJ243" s="23"/>
      <c r="IK243" s="23"/>
      <c r="IL243" s="23"/>
      <c r="IM243" s="23"/>
      <c r="IN243" s="23"/>
      <c r="IO243" s="23"/>
      <c r="IP243" s="23"/>
      <c r="IQ243" s="23"/>
      <c r="IR243" s="23"/>
      <c r="IS243" s="23"/>
      <c r="IT243" s="23"/>
      <c r="IU243" s="23"/>
      <c r="IV243" s="23"/>
      <c r="IW243" s="23"/>
      <c r="IX243" s="23"/>
    </row>
    <row r="244" spans="1:258" s="24" customFormat="1" ht="13.8" hidden="1">
      <c r="A244" s="24">
        <v>145</v>
      </c>
      <c r="B244" s="26">
        <f t="shared" ca="1" si="120"/>
        <v>50077</v>
      </c>
      <c r="C244" s="28">
        <f t="shared" ref="C244:C255" si="123">AJ56</f>
        <v>0</v>
      </c>
      <c r="D244" s="27">
        <f t="shared" ref="D244:D255" si="124">AK56</f>
        <v>0</v>
      </c>
      <c r="E244" s="25"/>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c r="FO244" s="23"/>
      <c r="FP244" s="23"/>
      <c r="FQ244" s="23"/>
      <c r="FR244" s="23"/>
      <c r="FS244" s="23"/>
      <c r="FT244" s="23"/>
      <c r="FU244" s="23"/>
      <c r="FV244" s="23"/>
      <c r="FW244" s="23"/>
      <c r="FX244" s="23"/>
      <c r="FY244" s="23"/>
      <c r="FZ244" s="23"/>
      <c r="GA244" s="23"/>
      <c r="GB244" s="23"/>
      <c r="GC244" s="23"/>
      <c r="GD244" s="23"/>
      <c r="GE244" s="23"/>
      <c r="GF244" s="23"/>
      <c r="GG244" s="23"/>
      <c r="GH244" s="23"/>
      <c r="GI244" s="23"/>
      <c r="GJ244" s="23"/>
      <c r="GK244" s="23"/>
      <c r="GL244" s="23"/>
      <c r="GM244" s="23"/>
      <c r="GN244" s="23"/>
      <c r="GO244" s="23"/>
      <c r="GP244" s="23"/>
      <c r="GQ244" s="23"/>
      <c r="GR244" s="23"/>
      <c r="GS244" s="23"/>
      <c r="GT244" s="23"/>
      <c r="GU244" s="23"/>
      <c r="GV244" s="23"/>
      <c r="GW244" s="23"/>
      <c r="GX244" s="23"/>
      <c r="GY244" s="23"/>
      <c r="GZ244" s="23"/>
      <c r="HA244" s="23"/>
      <c r="HB244" s="23"/>
      <c r="HC244" s="23"/>
      <c r="HD244" s="23"/>
      <c r="HE244" s="23"/>
      <c r="HF244" s="23"/>
      <c r="HG244" s="23"/>
      <c r="HH244" s="23"/>
      <c r="HI244" s="23"/>
      <c r="HJ244" s="23"/>
      <c r="HK244" s="23"/>
      <c r="HL244" s="23"/>
      <c r="HM244" s="23"/>
      <c r="HN244" s="23"/>
      <c r="HO244" s="23"/>
      <c r="HP244" s="23"/>
      <c r="HQ244" s="23"/>
      <c r="HR244" s="23"/>
      <c r="HS244" s="23"/>
      <c r="HT244" s="23"/>
      <c r="HU244" s="23"/>
      <c r="HV244" s="23"/>
      <c r="HW244" s="23"/>
      <c r="HX244" s="23"/>
      <c r="HY244" s="23"/>
      <c r="HZ244" s="23"/>
      <c r="IA244" s="23"/>
      <c r="IB244" s="23"/>
      <c r="IC244" s="23"/>
      <c r="ID244" s="23"/>
      <c r="IE244" s="23"/>
      <c r="IF244" s="23"/>
      <c r="IG244" s="23"/>
      <c r="IH244" s="23"/>
      <c r="II244" s="23"/>
      <c r="IJ244" s="23"/>
      <c r="IK244" s="23"/>
      <c r="IL244" s="23"/>
      <c r="IM244" s="23"/>
      <c r="IN244" s="23"/>
      <c r="IO244" s="23"/>
      <c r="IP244" s="23"/>
      <c r="IQ244" s="23"/>
      <c r="IR244" s="23"/>
      <c r="IS244" s="23"/>
      <c r="IT244" s="23"/>
      <c r="IU244" s="23"/>
      <c r="IV244" s="23"/>
      <c r="IW244" s="23"/>
      <c r="IX244" s="23"/>
    </row>
    <row r="245" spans="1:258" s="24" customFormat="1" ht="13.8" hidden="1">
      <c r="A245" s="24">
        <v>146</v>
      </c>
      <c r="B245" s="26">
        <f t="shared" ca="1" si="120"/>
        <v>50105</v>
      </c>
      <c r="C245" s="28">
        <f t="shared" si="123"/>
        <v>0</v>
      </c>
      <c r="D245" s="27">
        <f t="shared" si="124"/>
        <v>0</v>
      </c>
      <c r="E245" s="25"/>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c r="FO245" s="23"/>
      <c r="FP245" s="23"/>
      <c r="FQ245" s="23"/>
      <c r="FR245" s="23"/>
      <c r="FS245" s="23"/>
      <c r="FT245" s="23"/>
      <c r="FU245" s="23"/>
      <c r="FV245" s="23"/>
      <c r="FW245" s="23"/>
      <c r="FX245" s="23"/>
      <c r="FY245" s="23"/>
      <c r="FZ245" s="23"/>
      <c r="GA245" s="23"/>
      <c r="GB245" s="23"/>
      <c r="GC245" s="23"/>
      <c r="GD245" s="23"/>
      <c r="GE245" s="23"/>
      <c r="GF245" s="23"/>
      <c r="GG245" s="23"/>
      <c r="GH245" s="23"/>
      <c r="GI245" s="23"/>
      <c r="GJ245" s="23"/>
      <c r="GK245" s="23"/>
      <c r="GL245" s="23"/>
      <c r="GM245" s="23"/>
      <c r="GN245" s="23"/>
      <c r="GO245" s="23"/>
      <c r="GP245" s="23"/>
      <c r="GQ245" s="23"/>
      <c r="GR245" s="23"/>
      <c r="GS245" s="23"/>
      <c r="GT245" s="23"/>
      <c r="GU245" s="23"/>
      <c r="GV245" s="23"/>
      <c r="GW245" s="23"/>
      <c r="GX245" s="23"/>
      <c r="GY245" s="23"/>
      <c r="GZ245" s="23"/>
      <c r="HA245" s="23"/>
      <c r="HB245" s="23"/>
      <c r="HC245" s="23"/>
      <c r="HD245" s="23"/>
      <c r="HE245" s="23"/>
      <c r="HF245" s="23"/>
      <c r="HG245" s="23"/>
      <c r="HH245" s="23"/>
      <c r="HI245" s="23"/>
      <c r="HJ245" s="23"/>
      <c r="HK245" s="23"/>
      <c r="HL245" s="23"/>
      <c r="HM245" s="23"/>
      <c r="HN245" s="23"/>
      <c r="HO245" s="23"/>
      <c r="HP245" s="23"/>
      <c r="HQ245" s="23"/>
      <c r="HR245" s="23"/>
      <c r="HS245" s="23"/>
      <c r="HT245" s="23"/>
      <c r="HU245" s="23"/>
      <c r="HV245" s="23"/>
      <c r="HW245" s="23"/>
      <c r="HX245" s="23"/>
      <c r="HY245" s="23"/>
      <c r="HZ245" s="23"/>
      <c r="IA245" s="23"/>
      <c r="IB245" s="23"/>
      <c r="IC245" s="23"/>
      <c r="ID245" s="23"/>
      <c r="IE245" s="23"/>
      <c r="IF245" s="23"/>
      <c r="IG245" s="23"/>
      <c r="IH245" s="23"/>
      <c r="II245" s="23"/>
      <c r="IJ245" s="23"/>
      <c r="IK245" s="23"/>
      <c r="IL245" s="23"/>
      <c r="IM245" s="23"/>
      <c r="IN245" s="23"/>
      <c r="IO245" s="23"/>
      <c r="IP245" s="23"/>
      <c r="IQ245" s="23"/>
      <c r="IR245" s="23"/>
      <c r="IS245" s="23"/>
      <c r="IT245" s="23"/>
      <c r="IU245" s="23"/>
      <c r="IV245" s="23"/>
      <c r="IW245" s="23"/>
      <c r="IX245" s="23"/>
    </row>
    <row r="246" spans="1:258" s="24" customFormat="1" ht="13.8" hidden="1">
      <c r="A246" s="24">
        <v>147</v>
      </c>
      <c r="B246" s="26">
        <f t="shared" ca="1" si="120"/>
        <v>50136</v>
      </c>
      <c r="C246" s="28">
        <f t="shared" si="123"/>
        <v>0</v>
      </c>
      <c r="D246" s="27">
        <f t="shared" si="124"/>
        <v>0</v>
      </c>
      <c r="E246" s="25"/>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c r="FO246" s="23"/>
      <c r="FP246" s="23"/>
      <c r="FQ246" s="23"/>
      <c r="FR246" s="23"/>
      <c r="FS246" s="23"/>
      <c r="FT246" s="23"/>
      <c r="FU246" s="23"/>
      <c r="FV246" s="23"/>
      <c r="FW246" s="23"/>
      <c r="FX246" s="23"/>
      <c r="FY246" s="23"/>
      <c r="FZ246" s="23"/>
      <c r="GA246" s="23"/>
      <c r="GB246" s="23"/>
      <c r="GC246" s="23"/>
      <c r="GD246" s="23"/>
      <c r="GE246" s="23"/>
      <c r="GF246" s="23"/>
      <c r="GG246" s="23"/>
      <c r="GH246" s="23"/>
      <c r="GI246" s="23"/>
      <c r="GJ246" s="23"/>
      <c r="GK246" s="23"/>
      <c r="GL246" s="23"/>
      <c r="GM246" s="23"/>
      <c r="GN246" s="23"/>
      <c r="GO246" s="23"/>
      <c r="GP246" s="23"/>
      <c r="GQ246" s="23"/>
      <c r="GR246" s="23"/>
      <c r="GS246" s="23"/>
      <c r="GT246" s="23"/>
      <c r="GU246" s="23"/>
      <c r="GV246" s="23"/>
      <c r="GW246" s="23"/>
      <c r="GX246" s="23"/>
      <c r="GY246" s="23"/>
      <c r="GZ246" s="23"/>
      <c r="HA246" s="23"/>
      <c r="HB246" s="23"/>
      <c r="HC246" s="23"/>
      <c r="HD246" s="23"/>
      <c r="HE246" s="23"/>
      <c r="HF246" s="23"/>
      <c r="HG246" s="23"/>
      <c r="HH246" s="23"/>
      <c r="HI246" s="23"/>
      <c r="HJ246" s="23"/>
      <c r="HK246" s="23"/>
      <c r="HL246" s="23"/>
      <c r="HM246" s="23"/>
      <c r="HN246" s="23"/>
      <c r="HO246" s="23"/>
      <c r="HP246" s="23"/>
      <c r="HQ246" s="23"/>
      <c r="HR246" s="23"/>
      <c r="HS246" s="23"/>
      <c r="HT246" s="23"/>
      <c r="HU246" s="23"/>
      <c r="HV246" s="23"/>
      <c r="HW246" s="23"/>
      <c r="HX246" s="23"/>
      <c r="HY246" s="23"/>
      <c r="HZ246" s="23"/>
      <c r="IA246" s="23"/>
      <c r="IB246" s="23"/>
      <c r="IC246" s="23"/>
      <c r="ID246" s="23"/>
      <c r="IE246" s="23"/>
      <c r="IF246" s="23"/>
      <c r="IG246" s="23"/>
      <c r="IH246" s="23"/>
      <c r="II246" s="23"/>
      <c r="IJ246" s="23"/>
      <c r="IK246" s="23"/>
      <c r="IL246" s="23"/>
      <c r="IM246" s="23"/>
      <c r="IN246" s="23"/>
      <c r="IO246" s="23"/>
      <c r="IP246" s="23"/>
      <c r="IQ246" s="23"/>
      <c r="IR246" s="23"/>
      <c r="IS246" s="23"/>
      <c r="IT246" s="23"/>
      <c r="IU246" s="23"/>
      <c r="IV246" s="23"/>
      <c r="IW246" s="23"/>
      <c r="IX246" s="23"/>
    </row>
    <row r="247" spans="1:258" s="24" customFormat="1" ht="13.8" hidden="1">
      <c r="A247" s="24">
        <v>148</v>
      </c>
      <c r="B247" s="26">
        <f t="shared" ca="1" si="120"/>
        <v>50166</v>
      </c>
      <c r="C247" s="28">
        <f t="shared" si="123"/>
        <v>0</v>
      </c>
      <c r="D247" s="27">
        <f t="shared" si="124"/>
        <v>0</v>
      </c>
      <c r="E247" s="25"/>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c r="FO247" s="23"/>
      <c r="FP247" s="23"/>
      <c r="FQ247" s="23"/>
      <c r="FR247" s="23"/>
      <c r="FS247" s="23"/>
      <c r="FT247" s="23"/>
      <c r="FU247" s="23"/>
      <c r="FV247" s="23"/>
      <c r="FW247" s="23"/>
      <c r="FX247" s="23"/>
      <c r="FY247" s="23"/>
      <c r="FZ247" s="23"/>
      <c r="GA247" s="23"/>
      <c r="GB247" s="23"/>
      <c r="GC247" s="23"/>
      <c r="GD247" s="23"/>
      <c r="GE247" s="23"/>
      <c r="GF247" s="23"/>
      <c r="GG247" s="23"/>
      <c r="GH247" s="23"/>
      <c r="GI247" s="23"/>
      <c r="GJ247" s="23"/>
      <c r="GK247" s="23"/>
      <c r="GL247" s="23"/>
      <c r="GM247" s="23"/>
      <c r="GN247" s="23"/>
      <c r="GO247" s="23"/>
      <c r="GP247" s="23"/>
      <c r="GQ247" s="23"/>
      <c r="GR247" s="23"/>
      <c r="GS247" s="23"/>
      <c r="GT247" s="23"/>
      <c r="GU247" s="23"/>
      <c r="GV247" s="23"/>
      <c r="GW247" s="23"/>
      <c r="GX247" s="23"/>
      <c r="GY247" s="23"/>
      <c r="GZ247" s="23"/>
      <c r="HA247" s="23"/>
      <c r="HB247" s="23"/>
      <c r="HC247" s="23"/>
      <c r="HD247" s="23"/>
      <c r="HE247" s="23"/>
      <c r="HF247" s="23"/>
      <c r="HG247" s="23"/>
      <c r="HH247" s="23"/>
      <c r="HI247" s="23"/>
      <c r="HJ247" s="23"/>
      <c r="HK247" s="23"/>
      <c r="HL247" s="23"/>
      <c r="HM247" s="23"/>
      <c r="HN247" s="23"/>
      <c r="HO247" s="23"/>
      <c r="HP247" s="23"/>
      <c r="HQ247" s="23"/>
      <c r="HR247" s="23"/>
      <c r="HS247" s="23"/>
      <c r="HT247" s="23"/>
      <c r="HU247" s="23"/>
      <c r="HV247" s="23"/>
      <c r="HW247" s="23"/>
      <c r="HX247" s="23"/>
      <c r="HY247" s="23"/>
      <c r="HZ247" s="23"/>
      <c r="IA247" s="23"/>
      <c r="IB247" s="23"/>
      <c r="IC247" s="23"/>
      <c r="ID247" s="23"/>
      <c r="IE247" s="23"/>
      <c r="IF247" s="23"/>
      <c r="IG247" s="23"/>
      <c r="IH247" s="23"/>
      <c r="II247" s="23"/>
      <c r="IJ247" s="23"/>
      <c r="IK247" s="23"/>
      <c r="IL247" s="23"/>
      <c r="IM247" s="23"/>
      <c r="IN247" s="23"/>
      <c r="IO247" s="23"/>
      <c r="IP247" s="23"/>
      <c r="IQ247" s="23"/>
      <c r="IR247" s="23"/>
      <c r="IS247" s="23"/>
      <c r="IT247" s="23"/>
      <c r="IU247" s="23"/>
      <c r="IV247" s="23"/>
      <c r="IW247" s="23"/>
      <c r="IX247" s="23"/>
    </row>
    <row r="248" spans="1:258" s="24" customFormat="1" ht="13.8" hidden="1">
      <c r="A248" s="24">
        <v>149</v>
      </c>
      <c r="B248" s="26">
        <f t="shared" ca="1" si="120"/>
        <v>50197</v>
      </c>
      <c r="C248" s="28">
        <f t="shared" si="123"/>
        <v>0</v>
      </c>
      <c r="D248" s="27">
        <f t="shared" si="124"/>
        <v>0</v>
      </c>
      <c r="E248" s="25"/>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c r="FO248" s="23"/>
      <c r="FP248" s="23"/>
      <c r="FQ248" s="23"/>
      <c r="FR248" s="23"/>
      <c r="FS248" s="23"/>
      <c r="FT248" s="23"/>
      <c r="FU248" s="23"/>
      <c r="FV248" s="23"/>
      <c r="FW248" s="23"/>
      <c r="FX248" s="23"/>
      <c r="FY248" s="23"/>
      <c r="FZ248" s="23"/>
      <c r="GA248" s="23"/>
      <c r="GB248" s="23"/>
      <c r="GC248" s="23"/>
      <c r="GD248" s="23"/>
      <c r="GE248" s="23"/>
      <c r="GF248" s="23"/>
      <c r="GG248" s="23"/>
      <c r="GH248" s="23"/>
      <c r="GI248" s="23"/>
      <c r="GJ248" s="23"/>
      <c r="GK248" s="23"/>
      <c r="GL248" s="23"/>
      <c r="GM248" s="23"/>
      <c r="GN248" s="23"/>
      <c r="GO248" s="23"/>
      <c r="GP248" s="23"/>
      <c r="GQ248" s="23"/>
      <c r="GR248" s="23"/>
      <c r="GS248" s="23"/>
      <c r="GT248" s="23"/>
      <c r="GU248" s="23"/>
      <c r="GV248" s="23"/>
      <c r="GW248" s="23"/>
      <c r="GX248" s="23"/>
      <c r="GY248" s="23"/>
      <c r="GZ248" s="23"/>
      <c r="HA248" s="23"/>
      <c r="HB248" s="23"/>
      <c r="HC248" s="23"/>
      <c r="HD248" s="23"/>
      <c r="HE248" s="23"/>
      <c r="HF248" s="23"/>
      <c r="HG248" s="23"/>
      <c r="HH248" s="23"/>
      <c r="HI248" s="23"/>
      <c r="HJ248" s="23"/>
      <c r="HK248" s="23"/>
      <c r="HL248" s="23"/>
      <c r="HM248" s="23"/>
      <c r="HN248" s="23"/>
      <c r="HO248" s="23"/>
      <c r="HP248" s="23"/>
      <c r="HQ248" s="23"/>
      <c r="HR248" s="23"/>
      <c r="HS248" s="23"/>
      <c r="HT248" s="23"/>
      <c r="HU248" s="23"/>
      <c r="HV248" s="23"/>
      <c r="HW248" s="23"/>
      <c r="HX248" s="23"/>
      <c r="HY248" s="23"/>
      <c r="HZ248" s="23"/>
      <c r="IA248" s="23"/>
      <c r="IB248" s="23"/>
      <c r="IC248" s="23"/>
      <c r="ID248" s="23"/>
      <c r="IE248" s="23"/>
      <c r="IF248" s="23"/>
      <c r="IG248" s="23"/>
      <c r="IH248" s="23"/>
      <c r="II248" s="23"/>
      <c r="IJ248" s="23"/>
      <c r="IK248" s="23"/>
      <c r="IL248" s="23"/>
      <c r="IM248" s="23"/>
      <c r="IN248" s="23"/>
      <c r="IO248" s="23"/>
      <c r="IP248" s="23"/>
      <c r="IQ248" s="23"/>
      <c r="IR248" s="23"/>
      <c r="IS248" s="23"/>
      <c r="IT248" s="23"/>
      <c r="IU248" s="23"/>
      <c r="IV248" s="23"/>
      <c r="IW248" s="23"/>
      <c r="IX248" s="23"/>
    </row>
    <row r="249" spans="1:258" s="24" customFormat="1" ht="13.8" hidden="1">
      <c r="A249" s="24">
        <v>150</v>
      </c>
      <c r="B249" s="26">
        <f t="shared" ca="1" si="120"/>
        <v>50227</v>
      </c>
      <c r="C249" s="28">
        <f t="shared" si="123"/>
        <v>0</v>
      </c>
      <c r="D249" s="27">
        <f t="shared" si="124"/>
        <v>0</v>
      </c>
      <c r="E249" s="25"/>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c r="FO249" s="23"/>
      <c r="FP249" s="23"/>
      <c r="FQ249" s="23"/>
      <c r="FR249" s="23"/>
      <c r="FS249" s="23"/>
      <c r="FT249" s="23"/>
      <c r="FU249" s="23"/>
      <c r="FV249" s="23"/>
      <c r="FW249" s="23"/>
      <c r="FX249" s="23"/>
      <c r="FY249" s="23"/>
      <c r="FZ249" s="23"/>
      <c r="GA249" s="23"/>
      <c r="GB249" s="23"/>
      <c r="GC249" s="23"/>
      <c r="GD249" s="23"/>
      <c r="GE249" s="23"/>
      <c r="GF249" s="23"/>
      <c r="GG249" s="23"/>
      <c r="GH249" s="23"/>
      <c r="GI249" s="23"/>
      <c r="GJ249" s="23"/>
      <c r="GK249" s="23"/>
      <c r="GL249" s="23"/>
      <c r="GM249" s="23"/>
      <c r="GN249" s="23"/>
      <c r="GO249" s="23"/>
      <c r="GP249" s="23"/>
      <c r="GQ249" s="23"/>
      <c r="GR249" s="23"/>
      <c r="GS249" s="23"/>
      <c r="GT249" s="23"/>
      <c r="GU249" s="23"/>
      <c r="GV249" s="23"/>
      <c r="GW249" s="23"/>
      <c r="GX249" s="23"/>
      <c r="GY249" s="23"/>
      <c r="GZ249" s="23"/>
      <c r="HA249" s="23"/>
      <c r="HB249" s="23"/>
      <c r="HC249" s="23"/>
      <c r="HD249" s="23"/>
      <c r="HE249" s="23"/>
      <c r="HF249" s="23"/>
      <c r="HG249" s="23"/>
      <c r="HH249" s="23"/>
      <c r="HI249" s="23"/>
      <c r="HJ249" s="23"/>
      <c r="HK249" s="23"/>
      <c r="HL249" s="23"/>
      <c r="HM249" s="23"/>
      <c r="HN249" s="23"/>
      <c r="HO249" s="23"/>
      <c r="HP249" s="23"/>
      <c r="HQ249" s="23"/>
      <c r="HR249" s="23"/>
      <c r="HS249" s="23"/>
      <c r="HT249" s="23"/>
      <c r="HU249" s="23"/>
      <c r="HV249" s="23"/>
      <c r="HW249" s="23"/>
      <c r="HX249" s="23"/>
      <c r="HY249" s="23"/>
      <c r="HZ249" s="23"/>
      <c r="IA249" s="23"/>
      <c r="IB249" s="23"/>
      <c r="IC249" s="23"/>
      <c r="ID249" s="23"/>
      <c r="IE249" s="23"/>
      <c r="IF249" s="23"/>
      <c r="IG249" s="23"/>
      <c r="IH249" s="23"/>
      <c r="II249" s="23"/>
      <c r="IJ249" s="23"/>
      <c r="IK249" s="23"/>
      <c r="IL249" s="23"/>
      <c r="IM249" s="23"/>
      <c r="IN249" s="23"/>
      <c r="IO249" s="23"/>
      <c r="IP249" s="23"/>
      <c r="IQ249" s="23"/>
      <c r="IR249" s="23"/>
      <c r="IS249" s="23"/>
      <c r="IT249" s="23"/>
      <c r="IU249" s="23"/>
      <c r="IV249" s="23"/>
      <c r="IW249" s="23"/>
      <c r="IX249" s="23"/>
    </row>
    <row r="250" spans="1:258" s="24" customFormat="1" ht="13.8" hidden="1">
      <c r="A250" s="24">
        <v>151</v>
      </c>
      <c r="B250" s="26">
        <f t="shared" ca="1" si="120"/>
        <v>50258</v>
      </c>
      <c r="C250" s="28">
        <f t="shared" si="123"/>
        <v>0</v>
      </c>
      <c r="D250" s="27">
        <f t="shared" si="124"/>
        <v>0</v>
      </c>
      <c r="E250" s="25"/>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c r="FO250" s="23"/>
      <c r="FP250" s="23"/>
      <c r="FQ250" s="23"/>
      <c r="FR250" s="23"/>
      <c r="FS250" s="23"/>
      <c r="FT250" s="23"/>
      <c r="FU250" s="23"/>
      <c r="FV250" s="23"/>
      <c r="FW250" s="23"/>
      <c r="FX250" s="23"/>
      <c r="FY250" s="23"/>
      <c r="FZ250" s="23"/>
      <c r="GA250" s="23"/>
      <c r="GB250" s="23"/>
      <c r="GC250" s="23"/>
      <c r="GD250" s="23"/>
      <c r="GE250" s="23"/>
      <c r="GF250" s="23"/>
      <c r="GG250" s="23"/>
      <c r="GH250" s="23"/>
      <c r="GI250" s="23"/>
      <c r="GJ250" s="23"/>
      <c r="GK250" s="23"/>
      <c r="GL250" s="23"/>
      <c r="GM250" s="23"/>
      <c r="GN250" s="23"/>
      <c r="GO250" s="23"/>
      <c r="GP250" s="23"/>
      <c r="GQ250" s="23"/>
      <c r="GR250" s="23"/>
      <c r="GS250" s="23"/>
      <c r="GT250" s="23"/>
      <c r="GU250" s="23"/>
      <c r="GV250" s="23"/>
      <c r="GW250" s="23"/>
      <c r="GX250" s="23"/>
      <c r="GY250" s="23"/>
      <c r="GZ250" s="23"/>
      <c r="HA250" s="23"/>
      <c r="HB250" s="23"/>
      <c r="HC250" s="23"/>
      <c r="HD250" s="23"/>
      <c r="HE250" s="23"/>
      <c r="HF250" s="23"/>
      <c r="HG250" s="23"/>
      <c r="HH250" s="23"/>
      <c r="HI250" s="23"/>
      <c r="HJ250" s="23"/>
      <c r="HK250" s="23"/>
      <c r="HL250" s="23"/>
      <c r="HM250" s="23"/>
      <c r="HN250" s="23"/>
      <c r="HO250" s="23"/>
      <c r="HP250" s="23"/>
      <c r="HQ250" s="23"/>
      <c r="HR250" s="23"/>
      <c r="HS250" s="23"/>
      <c r="HT250" s="23"/>
      <c r="HU250" s="23"/>
      <c r="HV250" s="23"/>
      <c r="HW250" s="23"/>
      <c r="HX250" s="23"/>
      <c r="HY250" s="23"/>
      <c r="HZ250" s="23"/>
      <c r="IA250" s="23"/>
      <c r="IB250" s="23"/>
      <c r="IC250" s="23"/>
      <c r="ID250" s="23"/>
      <c r="IE250" s="23"/>
      <c r="IF250" s="23"/>
      <c r="IG250" s="23"/>
      <c r="IH250" s="23"/>
      <c r="II250" s="23"/>
      <c r="IJ250" s="23"/>
      <c r="IK250" s="23"/>
      <c r="IL250" s="23"/>
      <c r="IM250" s="23"/>
      <c r="IN250" s="23"/>
      <c r="IO250" s="23"/>
      <c r="IP250" s="23"/>
      <c r="IQ250" s="23"/>
      <c r="IR250" s="23"/>
      <c r="IS250" s="23"/>
      <c r="IT250" s="23"/>
      <c r="IU250" s="23"/>
      <c r="IV250" s="23"/>
      <c r="IW250" s="23"/>
      <c r="IX250" s="23"/>
    </row>
    <row r="251" spans="1:258" s="24" customFormat="1" ht="13.8" hidden="1">
      <c r="A251" s="24">
        <v>152</v>
      </c>
      <c r="B251" s="26">
        <f t="shared" ca="1" si="120"/>
        <v>50289</v>
      </c>
      <c r="C251" s="28">
        <f t="shared" si="123"/>
        <v>0</v>
      </c>
      <c r="D251" s="27">
        <f t="shared" si="124"/>
        <v>0</v>
      </c>
      <c r="E251" s="25"/>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c r="FO251" s="23"/>
      <c r="FP251" s="23"/>
      <c r="FQ251" s="23"/>
      <c r="FR251" s="23"/>
      <c r="FS251" s="23"/>
      <c r="FT251" s="23"/>
      <c r="FU251" s="23"/>
      <c r="FV251" s="23"/>
      <c r="FW251" s="23"/>
      <c r="FX251" s="23"/>
      <c r="FY251" s="23"/>
      <c r="FZ251" s="23"/>
      <c r="GA251" s="23"/>
      <c r="GB251" s="23"/>
      <c r="GC251" s="23"/>
      <c r="GD251" s="23"/>
      <c r="GE251" s="23"/>
      <c r="GF251" s="23"/>
      <c r="GG251" s="23"/>
      <c r="GH251" s="23"/>
      <c r="GI251" s="23"/>
      <c r="GJ251" s="23"/>
      <c r="GK251" s="23"/>
      <c r="GL251" s="23"/>
      <c r="GM251" s="23"/>
      <c r="GN251" s="23"/>
      <c r="GO251" s="23"/>
      <c r="GP251" s="23"/>
      <c r="GQ251" s="23"/>
      <c r="GR251" s="23"/>
      <c r="GS251" s="23"/>
      <c r="GT251" s="23"/>
      <c r="GU251" s="23"/>
      <c r="GV251" s="23"/>
      <c r="GW251" s="23"/>
      <c r="GX251" s="23"/>
      <c r="GY251" s="23"/>
      <c r="GZ251" s="23"/>
      <c r="HA251" s="23"/>
      <c r="HB251" s="23"/>
      <c r="HC251" s="23"/>
      <c r="HD251" s="23"/>
      <c r="HE251" s="23"/>
      <c r="HF251" s="23"/>
      <c r="HG251" s="23"/>
      <c r="HH251" s="23"/>
      <c r="HI251" s="23"/>
      <c r="HJ251" s="23"/>
      <c r="HK251" s="23"/>
      <c r="HL251" s="23"/>
      <c r="HM251" s="23"/>
      <c r="HN251" s="23"/>
      <c r="HO251" s="23"/>
      <c r="HP251" s="23"/>
      <c r="HQ251" s="23"/>
      <c r="HR251" s="23"/>
      <c r="HS251" s="23"/>
      <c r="HT251" s="23"/>
      <c r="HU251" s="23"/>
      <c r="HV251" s="23"/>
      <c r="HW251" s="23"/>
      <c r="HX251" s="23"/>
      <c r="HY251" s="23"/>
      <c r="HZ251" s="23"/>
      <c r="IA251" s="23"/>
      <c r="IB251" s="23"/>
      <c r="IC251" s="23"/>
      <c r="ID251" s="23"/>
      <c r="IE251" s="23"/>
      <c r="IF251" s="23"/>
      <c r="IG251" s="23"/>
      <c r="IH251" s="23"/>
      <c r="II251" s="23"/>
      <c r="IJ251" s="23"/>
      <c r="IK251" s="23"/>
      <c r="IL251" s="23"/>
      <c r="IM251" s="23"/>
      <c r="IN251" s="23"/>
      <c r="IO251" s="23"/>
      <c r="IP251" s="23"/>
      <c r="IQ251" s="23"/>
      <c r="IR251" s="23"/>
      <c r="IS251" s="23"/>
      <c r="IT251" s="23"/>
      <c r="IU251" s="23"/>
      <c r="IV251" s="23"/>
      <c r="IW251" s="23"/>
      <c r="IX251" s="23"/>
    </row>
    <row r="252" spans="1:258" s="24" customFormat="1" ht="13.8" hidden="1">
      <c r="A252" s="24">
        <v>153</v>
      </c>
      <c r="B252" s="26">
        <f t="shared" ca="1" si="120"/>
        <v>50319</v>
      </c>
      <c r="C252" s="28">
        <f t="shared" si="123"/>
        <v>0</v>
      </c>
      <c r="D252" s="27">
        <f t="shared" si="124"/>
        <v>0</v>
      </c>
      <c r="E252" s="25"/>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c r="FO252" s="23"/>
      <c r="FP252" s="23"/>
      <c r="FQ252" s="23"/>
      <c r="FR252" s="23"/>
      <c r="FS252" s="23"/>
      <c r="FT252" s="23"/>
      <c r="FU252" s="23"/>
      <c r="FV252" s="23"/>
      <c r="FW252" s="23"/>
      <c r="FX252" s="23"/>
      <c r="FY252" s="23"/>
      <c r="FZ252" s="23"/>
      <c r="GA252" s="23"/>
      <c r="GB252" s="23"/>
      <c r="GC252" s="23"/>
      <c r="GD252" s="23"/>
      <c r="GE252" s="23"/>
      <c r="GF252" s="23"/>
      <c r="GG252" s="23"/>
      <c r="GH252" s="23"/>
      <c r="GI252" s="23"/>
      <c r="GJ252" s="23"/>
      <c r="GK252" s="23"/>
      <c r="GL252" s="23"/>
      <c r="GM252" s="23"/>
      <c r="GN252" s="23"/>
      <c r="GO252" s="23"/>
      <c r="GP252" s="23"/>
      <c r="GQ252" s="23"/>
      <c r="GR252" s="23"/>
      <c r="GS252" s="23"/>
      <c r="GT252" s="23"/>
      <c r="GU252" s="23"/>
      <c r="GV252" s="23"/>
      <c r="GW252" s="23"/>
      <c r="GX252" s="23"/>
      <c r="GY252" s="23"/>
      <c r="GZ252" s="23"/>
      <c r="HA252" s="23"/>
      <c r="HB252" s="23"/>
      <c r="HC252" s="23"/>
      <c r="HD252" s="23"/>
      <c r="HE252" s="23"/>
      <c r="HF252" s="23"/>
      <c r="HG252" s="23"/>
      <c r="HH252" s="23"/>
      <c r="HI252" s="23"/>
      <c r="HJ252" s="23"/>
      <c r="HK252" s="23"/>
      <c r="HL252" s="23"/>
      <c r="HM252" s="23"/>
      <c r="HN252" s="23"/>
      <c r="HO252" s="23"/>
      <c r="HP252" s="23"/>
      <c r="HQ252" s="23"/>
      <c r="HR252" s="23"/>
      <c r="HS252" s="23"/>
      <c r="HT252" s="23"/>
      <c r="HU252" s="23"/>
      <c r="HV252" s="23"/>
      <c r="HW252" s="23"/>
      <c r="HX252" s="23"/>
      <c r="HY252" s="23"/>
      <c r="HZ252" s="23"/>
      <c r="IA252" s="23"/>
      <c r="IB252" s="23"/>
      <c r="IC252" s="23"/>
      <c r="ID252" s="23"/>
      <c r="IE252" s="23"/>
      <c r="IF252" s="23"/>
      <c r="IG252" s="23"/>
      <c r="IH252" s="23"/>
      <c r="II252" s="23"/>
      <c r="IJ252" s="23"/>
      <c r="IK252" s="23"/>
      <c r="IL252" s="23"/>
      <c r="IM252" s="23"/>
      <c r="IN252" s="23"/>
      <c r="IO252" s="23"/>
      <c r="IP252" s="23"/>
      <c r="IQ252" s="23"/>
      <c r="IR252" s="23"/>
      <c r="IS252" s="23"/>
      <c r="IT252" s="23"/>
      <c r="IU252" s="23"/>
      <c r="IV252" s="23"/>
      <c r="IW252" s="23"/>
      <c r="IX252" s="23"/>
    </row>
    <row r="253" spans="1:258" s="24" customFormat="1" ht="13.8" hidden="1">
      <c r="A253" s="24">
        <v>154</v>
      </c>
      <c r="B253" s="26">
        <f t="shared" ca="1" si="120"/>
        <v>50350</v>
      </c>
      <c r="C253" s="28">
        <f t="shared" si="123"/>
        <v>0</v>
      </c>
      <c r="D253" s="27">
        <f t="shared" si="124"/>
        <v>0</v>
      </c>
      <c r="E253" s="25"/>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c r="FO253" s="23"/>
      <c r="FP253" s="23"/>
      <c r="FQ253" s="23"/>
      <c r="FR253" s="23"/>
      <c r="FS253" s="23"/>
      <c r="FT253" s="23"/>
      <c r="FU253" s="23"/>
      <c r="FV253" s="23"/>
      <c r="FW253" s="23"/>
      <c r="FX253" s="23"/>
      <c r="FY253" s="23"/>
      <c r="FZ253" s="23"/>
      <c r="GA253" s="23"/>
      <c r="GB253" s="23"/>
      <c r="GC253" s="23"/>
      <c r="GD253" s="23"/>
      <c r="GE253" s="23"/>
      <c r="GF253" s="23"/>
      <c r="GG253" s="23"/>
      <c r="GH253" s="23"/>
      <c r="GI253" s="23"/>
      <c r="GJ253" s="23"/>
      <c r="GK253" s="23"/>
      <c r="GL253" s="23"/>
      <c r="GM253" s="23"/>
      <c r="GN253" s="23"/>
      <c r="GO253" s="23"/>
      <c r="GP253" s="23"/>
      <c r="GQ253" s="23"/>
      <c r="GR253" s="23"/>
      <c r="GS253" s="23"/>
      <c r="GT253" s="23"/>
      <c r="GU253" s="23"/>
      <c r="GV253" s="23"/>
      <c r="GW253" s="23"/>
      <c r="GX253" s="23"/>
      <c r="GY253" s="23"/>
      <c r="GZ253" s="23"/>
      <c r="HA253" s="23"/>
      <c r="HB253" s="23"/>
      <c r="HC253" s="23"/>
      <c r="HD253" s="23"/>
      <c r="HE253" s="23"/>
      <c r="HF253" s="23"/>
      <c r="HG253" s="23"/>
      <c r="HH253" s="23"/>
      <c r="HI253" s="23"/>
      <c r="HJ253" s="23"/>
      <c r="HK253" s="23"/>
      <c r="HL253" s="23"/>
      <c r="HM253" s="23"/>
      <c r="HN253" s="23"/>
      <c r="HO253" s="23"/>
      <c r="HP253" s="23"/>
      <c r="HQ253" s="23"/>
      <c r="HR253" s="23"/>
      <c r="HS253" s="23"/>
      <c r="HT253" s="23"/>
      <c r="HU253" s="23"/>
      <c r="HV253" s="23"/>
      <c r="HW253" s="23"/>
      <c r="HX253" s="23"/>
      <c r="HY253" s="23"/>
      <c r="HZ253" s="23"/>
      <c r="IA253" s="23"/>
      <c r="IB253" s="23"/>
      <c r="IC253" s="23"/>
      <c r="ID253" s="23"/>
      <c r="IE253" s="23"/>
      <c r="IF253" s="23"/>
      <c r="IG253" s="23"/>
      <c r="IH253" s="23"/>
      <c r="II253" s="23"/>
      <c r="IJ253" s="23"/>
      <c r="IK253" s="23"/>
      <c r="IL253" s="23"/>
      <c r="IM253" s="23"/>
      <c r="IN253" s="23"/>
      <c r="IO253" s="23"/>
      <c r="IP253" s="23"/>
      <c r="IQ253" s="23"/>
      <c r="IR253" s="23"/>
      <c r="IS253" s="23"/>
      <c r="IT253" s="23"/>
      <c r="IU253" s="23"/>
      <c r="IV253" s="23"/>
      <c r="IW253" s="23"/>
      <c r="IX253" s="23"/>
    </row>
    <row r="254" spans="1:258" s="24" customFormat="1" ht="13.8" hidden="1">
      <c r="A254" s="24">
        <v>155</v>
      </c>
      <c r="B254" s="26">
        <f t="shared" ca="1" si="120"/>
        <v>50380</v>
      </c>
      <c r="C254" s="28">
        <f t="shared" si="123"/>
        <v>0</v>
      </c>
      <c r="D254" s="27">
        <f t="shared" si="124"/>
        <v>0</v>
      </c>
      <c r="E254" s="25"/>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c r="FO254" s="23"/>
      <c r="FP254" s="23"/>
      <c r="FQ254" s="23"/>
      <c r="FR254" s="23"/>
      <c r="FS254" s="23"/>
      <c r="FT254" s="23"/>
      <c r="FU254" s="23"/>
      <c r="FV254" s="23"/>
      <c r="FW254" s="23"/>
      <c r="FX254" s="23"/>
      <c r="FY254" s="23"/>
      <c r="FZ254" s="23"/>
      <c r="GA254" s="23"/>
      <c r="GB254" s="23"/>
      <c r="GC254" s="23"/>
      <c r="GD254" s="23"/>
      <c r="GE254" s="23"/>
      <c r="GF254" s="23"/>
      <c r="GG254" s="23"/>
      <c r="GH254" s="23"/>
      <c r="GI254" s="23"/>
      <c r="GJ254" s="23"/>
      <c r="GK254" s="23"/>
      <c r="GL254" s="23"/>
      <c r="GM254" s="23"/>
      <c r="GN254" s="23"/>
      <c r="GO254" s="23"/>
      <c r="GP254" s="23"/>
      <c r="GQ254" s="23"/>
      <c r="GR254" s="23"/>
      <c r="GS254" s="23"/>
      <c r="GT254" s="23"/>
      <c r="GU254" s="23"/>
      <c r="GV254" s="23"/>
      <c r="GW254" s="23"/>
      <c r="GX254" s="23"/>
      <c r="GY254" s="23"/>
      <c r="GZ254" s="23"/>
      <c r="HA254" s="23"/>
      <c r="HB254" s="23"/>
      <c r="HC254" s="23"/>
      <c r="HD254" s="23"/>
      <c r="HE254" s="23"/>
      <c r="HF254" s="23"/>
      <c r="HG254" s="23"/>
      <c r="HH254" s="23"/>
      <c r="HI254" s="23"/>
      <c r="HJ254" s="23"/>
      <c r="HK254" s="23"/>
      <c r="HL254" s="23"/>
      <c r="HM254" s="23"/>
      <c r="HN254" s="23"/>
      <c r="HO254" s="23"/>
      <c r="HP254" s="23"/>
      <c r="HQ254" s="23"/>
      <c r="HR254" s="23"/>
      <c r="HS254" s="23"/>
      <c r="HT254" s="23"/>
      <c r="HU254" s="23"/>
      <c r="HV254" s="23"/>
      <c r="HW254" s="23"/>
      <c r="HX254" s="23"/>
      <c r="HY254" s="23"/>
      <c r="HZ254" s="23"/>
      <c r="IA254" s="23"/>
      <c r="IB254" s="23"/>
      <c r="IC254" s="23"/>
      <c r="ID254" s="23"/>
      <c r="IE254" s="23"/>
      <c r="IF254" s="23"/>
      <c r="IG254" s="23"/>
      <c r="IH254" s="23"/>
      <c r="II254" s="23"/>
      <c r="IJ254" s="23"/>
      <c r="IK254" s="23"/>
      <c r="IL254" s="23"/>
      <c r="IM254" s="23"/>
      <c r="IN254" s="23"/>
      <c r="IO254" s="23"/>
      <c r="IP254" s="23"/>
      <c r="IQ254" s="23"/>
      <c r="IR254" s="23"/>
      <c r="IS254" s="23"/>
      <c r="IT254" s="23"/>
      <c r="IU254" s="23"/>
      <c r="IV254" s="23"/>
      <c r="IW254" s="23"/>
      <c r="IX254" s="23"/>
    </row>
    <row r="255" spans="1:258" s="24" customFormat="1" ht="13.8" hidden="1">
      <c r="A255" s="24">
        <v>156</v>
      </c>
      <c r="B255" s="26">
        <f t="shared" ca="1" si="120"/>
        <v>50411</v>
      </c>
      <c r="C255" s="28">
        <f t="shared" si="123"/>
        <v>0</v>
      </c>
      <c r="D255" s="27">
        <f t="shared" si="124"/>
        <v>0</v>
      </c>
      <c r="E255" s="25"/>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c r="FO255" s="23"/>
      <c r="FP255" s="23"/>
      <c r="FQ255" s="23"/>
      <c r="FR255" s="23"/>
      <c r="FS255" s="23"/>
      <c r="FT255" s="23"/>
      <c r="FU255" s="23"/>
      <c r="FV255" s="23"/>
      <c r="FW255" s="23"/>
      <c r="FX255" s="23"/>
      <c r="FY255" s="23"/>
      <c r="FZ255" s="23"/>
      <c r="GA255" s="23"/>
      <c r="GB255" s="23"/>
      <c r="GC255" s="23"/>
      <c r="GD255" s="23"/>
      <c r="GE255" s="23"/>
      <c r="GF255" s="23"/>
      <c r="GG255" s="23"/>
      <c r="GH255" s="23"/>
      <c r="GI255" s="23"/>
      <c r="GJ255" s="23"/>
      <c r="GK255" s="23"/>
      <c r="GL255" s="23"/>
      <c r="GM255" s="23"/>
      <c r="GN255" s="23"/>
      <c r="GO255" s="23"/>
      <c r="GP255" s="23"/>
      <c r="GQ255" s="23"/>
      <c r="GR255" s="23"/>
      <c r="GS255" s="23"/>
      <c r="GT255" s="23"/>
      <c r="GU255" s="23"/>
      <c r="GV255" s="23"/>
      <c r="GW255" s="23"/>
      <c r="GX255" s="23"/>
      <c r="GY255" s="23"/>
      <c r="GZ255" s="23"/>
      <c r="HA255" s="23"/>
      <c r="HB255" s="23"/>
      <c r="HC255" s="23"/>
      <c r="HD255" s="23"/>
      <c r="HE255" s="23"/>
      <c r="HF255" s="23"/>
      <c r="HG255" s="23"/>
      <c r="HH255" s="23"/>
      <c r="HI255" s="23"/>
      <c r="HJ255" s="23"/>
      <c r="HK255" s="23"/>
      <c r="HL255" s="23"/>
      <c r="HM255" s="23"/>
      <c r="HN255" s="23"/>
      <c r="HO255" s="23"/>
      <c r="HP255" s="23"/>
      <c r="HQ255" s="23"/>
      <c r="HR255" s="23"/>
      <c r="HS255" s="23"/>
      <c r="HT255" s="23"/>
      <c r="HU255" s="23"/>
      <c r="HV255" s="23"/>
      <c r="HW255" s="23"/>
      <c r="HX255" s="23"/>
      <c r="HY255" s="23"/>
      <c r="HZ255" s="23"/>
      <c r="IA255" s="23"/>
      <c r="IB255" s="23"/>
      <c r="IC255" s="23"/>
      <c r="ID255" s="23"/>
      <c r="IE255" s="23"/>
      <c r="IF255" s="23"/>
      <c r="IG255" s="23"/>
      <c r="IH255" s="23"/>
      <c r="II255" s="23"/>
      <c r="IJ255" s="23"/>
      <c r="IK255" s="23"/>
      <c r="IL255" s="23"/>
      <c r="IM255" s="23"/>
      <c r="IN255" s="23"/>
      <c r="IO255" s="23"/>
      <c r="IP255" s="23"/>
      <c r="IQ255" s="23"/>
      <c r="IR255" s="23"/>
      <c r="IS255" s="23"/>
      <c r="IT255" s="23"/>
      <c r="IU255" s="23"/>
      <c r="IV255" s="23"/>
      <c r="IW255" s="23"/>
      <c r="IX255" s="23"/>
    </row>
    <row r="256" spans="1:258" s="24" customFormat="1" ht="13.8" hidden="1">
      <c r="A256" s="24">
        <v>157</v>
      </c>
      <c r="B256" s="26">
        <f t="shared" ca="1" si="120"/>
        <v>50442</v>
      </c>
      <c r="C256" s="28">
        <f t="shared" ref="C256:C267" si="125">AP56</f>
        <v>0</v>
      </c>
      <c r="D256" s="27">
        <f t="shared" ref="D256:D267" si="126">AQ56</f>
        <v>0</v>
      </c>
      <c r="E256" s="25"/>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c r="FO256" s="23"/>
      <c r="FP256" s="23"/>
      <c r="FQ256" s="23"/>
      <c r="FR256" s="23"/>
      <c r="FS256" s="23"/>
      <c r="FT256" s="23"/>
      <c r="FU256" s="23"/>
      <c r="FV256" s="23"/>
      <c r="FW256" s="23"/>
      <c r="FX256" s="23"/>
      <c r="FY256" s="23"/>
      <c r="FZ256" s="23"/>
      <c r="GA256" s="23"/>
      <c r="GB256" s="23"/>
      <c r="GC256" s="23"/>
      <c r="GD256" s="23"/>
      <c r="GE256" s="23"/>
      <c r="GF256" s="23"/>
      <c r="GG256" s="23"/>
      <c r="GH256" s="23"/>
      <c r="GI256" s="23"/>
      <c r="GJ256" s="23"/>
      <c r="GK256" s="23"/>
      <c r="GL256" s="23"/>
      <c r="GM256" s="23"/>
      <c r="GN256" s="23"/>
      <c r="GO256" s="23"/>
      <c r="GP256" s="23"/>
      <c r="GQ256" s="23"/>
      <c r="GR256" s="23"/>
      <c r="GS256" s="23"/>
      <c r="GT256" s="23"/>
      <c r="GU256" s="23"/>
      <c r="GV256" s="23"/>
      <c r="GW256" s="23"/>
      <c r="GX256" s="23"/>
      <c r="GY256" s="23"/>
      <c r="GZ256" s="23"/>
      <c r="HA256" s="23"/>
      <c r="HB256" s="23"/>
      <c r="HC256" s="23"/>
      <c r="HD256" s="23"/>
      <c r="HE256" s="23"/>
      <c r="HF256" s="23"/>
      <c r="HG256" s="23"/>
      <c r="HH256" s="23"/>
      <c r="HI256" s="23"/>
      <c r="HJ256" s="23"/>
      <c r="HK256" s="23"/>
      <c r="HL256" s="23"/>
      <c r="HM256" s="23"/>
      <c r="HN256" s="23"/>
      <c r="HO256" s="23"/>
      <c r="HP256" s="23"/>
      <c r="HQ256" s="23"/>
      <c r="HR256" s="23"/>
      <c r="HS256" s="23"/>
      <c r="HT256" s="23"/>
      <c r="HU256" s="23"/>
      <c r="HV256" s="23"/>
      <c r="HW256" s="23"/>
      <c r="HX256" s="23"/>
      <c r="HY256" s="23"/>
      <c r="HZ256" s="23"/>
      <c r="IA256" s="23"/>
      <c r="IB256" s="23"/>
      <c r="IC256" s="23"/>
      <c r="ID256" s="23"/>
      <c r="IE256" s="23"/>
      <c r="IF256" s="23"/>
      <c r="IG256" s="23"/>
      <c r="IH256" s="23"/>
      <c r="II256" s="23"/>
      <c r="IJ256" s="23"/>
      <c r="IK256" s="23"/>
      <c r="IL256" s="23"/>
      <c r="IM256" s="23"/>
      <c r="IN256" s="23"/>
      <c r="IO256" s="23"/>
      <c r="IP256" s="23"/>
      <c r="IQ256" s="23"/>
      <c r="IR256" s="23"/>
      <c r="IS256" s="23"/>
      <c r="IT256" s="23"/>
      <c r="IU256" s="23"/>
      <c r="IV256" s="23"/>
      <c r="IW256" s="23"/>
      <c r="IX256" s="23"/>
    </row>
    <row r="257" spans="1:258" s="24" customFormat="1" ht="13.8" hidden="1">
      <c r="A257" s="24">
        <v>158</v>
      </c>
      <c r="B257" s="26">
        <f t="shared" ca="1" si="120"/>
        <v>50470</v>
      </c>
      <c r="C257" s="28">
        <f t="shared" si="125"/>
        <v>0</v>
      </c>
      <c r="D257" s="27">
        <f t="shared" si="126"/>
        <v>0</v>
      </c>
      <c r="E257" s="25"/>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c r="FO257" s="23"/>
      <c r="FP257" s="23"/>
      <c r="FQ257" s="23"/>
      <c r="FR257" s="23"/>
      <c r="FS257" s="23"/>
      <c r="FT257" s="23"/>
      <c r="FU257" s="23"/>
      <c r="FV257" s="23"/>
      <c r="FW257" s="23"/>
      <c r="FX257" s="23"/>
      <c r="FY257" s="23"/>
      <c r="FZ257" s="23"/>
      <c r="GA257" s="23"/>
      <c r="GB257" s="23"/>
      <c r="GC257" s="23"/>
      <c r="GD257" s="23"/>
      <c r="GE257" s="23"/>
      <c r="GF257" s="23"/>
      <c r="GG257" s="23"/>
      <c r="GH257" s="23"/>
      <c r="GI257" s="23"/>
      <c r="GJ257" s="23"/>
      <c r="GK257" s="23"/>
      <c r="GL257" s="23"/>
      <c r="GM257" s="23"/>
      <c r="GN257" s="23"/>
      <c r="GO257" s="23"/>
      <c r="GP257" s="23"/>
      <c r="GQ257" s="23"/>
      <c r="GR257" s="23"/>
      <c r="GS257" s="23"/>
      <c r="GT257" s="23"/>
      <c r="GU257" s="23"/>
      <c r="GV257" s="23"/>
      <c r="GW257" s="23"/>
      <c r="GX257" s="23"/>
      <c r="GY257" s="23"/>
      <c r="GZ257" s="23"/>
      <c r="HA257" s="23"/>
      <c r="HB257" s="23"/>
      <c r="HC257" s="23"/>
      <c r="HD257" s="23"/>
      <c r="HE257" s="23"/>
      <c r="HF257" s="23"/>
      <c r="HG257" s="23"/>
      <c r="HH257" s="23"/>
      <c r="HI257" s="23"/>
      <c r="HJ257" s="23"/>
      <c r="HK257" s="23"/>
      <c r="HL257" s="23"/>
      <c r="HM257" s="23"/>
      <c r="HN257" s="23"/>
      <c r="HO257" s="23"/>
      <c r="HP257" s="23"/>
      <c r="HQ257" s="23"/>
      <c r="HR257" s="23"/>
      <c r="HS257" s="23"/>
      <c r="HT257" s="23"/>
      <c r="HU257" s="23"/>
      <c r="HV257" s="23"/>
      <c r="HW257" s="23"/>
      <c r="HX257" s="23"/>
      <c r="HY257" s="23"/>
      <c r="HZ257" s="23"/>
      <c r="IA257" s="23"/>
      <c r="IB257" s="23"/>
      <c r="IC257" s="23"/>
      <c r="ID257" s="23"/>
      <c r="IE257" s="23"/>
      <c r="IF257" s="23"/>
      <c r="IG257" s="23"/>
      <c r="IH257" s="23"/>
      <c r="II257" s="23"/>
      <c r="IJ257" s="23"/>
      <c r="IK257" s="23"/>
      <c r="IL257" s="23"/>
      <c r="IM257" s="23"/>
      <c r="IN257" s="23"/>
      <c r="IO257" s="23"/>
      <c r="IP257" s="23"/>
      <c r="IQ257" s="23"/>
      <c r="IR257" s="23"/>
      <c r="IS257" s="23"/>
      <c r="IT257" s="23"/>
      <c r="IU257" s="23"/>
      <c r="IV257" s="23"/>
      <c r="IW257" s="23"/>
      <c r="IX257" s="23"/>
    </row>
    <row r="258" spans="1:258" s="24" customFormat="1" ht="13.8" hidden="1">
      <c r="A258" s="24">
        <v>159</v>
      </c>
      <c r="B258" s="26">
        <f t="shared" ca="1" si="120"/>
        <v>50501</v>
      </c>
      <c r="C258" s="28">
        <f t="shared" si="125"/>
        <v>0</v>
      </c>
      <c r="D258" s="27">
        <f t="shared" si="126"/>
        <v>0</v>
      </c>
      <c r="E258" s="25"/>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c r="FO258" s="23"/>
      <c r="FP258" s="23"/>
      <c r="FQ258" s="23"/>
      <c r="FR258" s="23"/>
      <c r="FS258" s="23"/>
      <c r="FT258" s="23"/>
      <c r="FU258" s="23"/>
      <c r="FV258" s="23"/>
      <c r="FW258" s="23"/>
      <c r="FX258" s="23"/>
      <c r="FY258" s="23"/>
      <c r="FZ258" s="23"/>
      <c r="GA258" s="23"/>
      <c r="GB258" s="23"/>
      <c r="GC258" s="23"/>
      <c r="GD258" s="23"/>
      <c r="GE258" s="23"/>
      <c r="GF258" s="23"/>
      <c r="GG258" s="23"/>
      <c r="GH258" s="23"/>
      <c r="GI258" s="23"/>
      <c r="GJ258" s="23"/>
      <c r="GK258" s="23"/>
      <c r="GL258" s="23"/>
      <c r="GM258" s="23"/>
      <c r="GN258" s="23"/>
      <c r="GO258" s="23"/>
      <c r="GP258" s="23"/>
      <c r="GQ258" s="23"/>
      <c r="GR258" s="23"/>
      <c r="GS258" s="23"/>
      <c r="GT258" s="23"/>
      <c r="GU258" s="23"/>
      <c r="GV258" s="23"/>
      <c r="GW258" s="23"/>
      <c r="GX258" s="23"/>
      <c r="GY258" s="23"/>
      <c r="GZ258" s="23"/>
      <c r="HA258" s="23"/>
      <c r="HB258" s="23"/>
      <c r="HC258" s="23"/>
      <c r="HD258" s="23"/>
      <c r="HE258" s="23"/>
      <c r="HF258" s="23"/>
      <c r="HG258" s="23"/>
      <c r="HH258" s="23"/>
      <c r="HI258" s="23"/>
      <c r="HJ258" s="23"/>
      <c r="HK258" s="23"/>
      <c r="HL258" s="23"/>
      <c r="HM258" s="23"/>
      <c r="HN258" s="23"/>
      <c r="HO258" s="23"/>
      <c r="HP258" s="23"/>
      <c r="HQ258" s="23"/>
      <c r="HR258" s="23"/>
      <c r="HS258" s="23"/>
      <c r="HT258" s="23"/>
      <c r="HU258" s="23"/>
      <c r="HV258" s="23"/>
      <c r="HW258" s="23"/>
      <c r="HX258" s="23"/>
      <c r="HY258" s="23"/>
      <c r="HZ258" s="23"/>
      <c r="IA258" s="23"/>
      <c r="IB258" s="23"/>
      <c r="IC258" s="23"/>
      <c r="ID258" s="23"/>
      <c r="IE258" s="23"/>
      <c r="IF258" s="23"/>
      <c r="IG258" s="23"/>
      <c r="IH258" s="23"/>
      <c r="II258" s="23"/>
      <c r="IJ258" s="23"/>
      <c r="IK258" s="23"/>
      <c r="IL258" s="23"/>
      <c r="IM258" s="23"/>
      <c r="IN258" s="23"/>
      <c r="IO258" s="23"/>
      <c r="IP258" s="23"/>
      <c r="IQ258" s="23"/>
      <c r="IR258" s="23"/>
      <c r="IS258" s="23"/>
      <c r="IT258" s="23"/>
      <c r="IU258" s="23"/>
      <c r="IV258" s="23"/>
      <c r="IW258" s="23"/>
      <c r="IX258" s="23"/>
    </row>
    <row r="259" spans="1:258" s="24" customFormat="1" ht="13.8" hidden="1">
      <c r="A259" s="24">
        <v>160</v>
      </c>
      <c r="B259" s="26">
        <f t="shared" ca="1" si="120"/>
        <v>50531</v>
      </c>
      <c r="C259" s="28">
        <f t="shared" si="125"/>
        <v>0</v>
      </c>
      <c r="D259" s="27">
        <f t="shared" si="126"/>
        <v>0</v>
      </c>
      <c r="E259" s="25"/>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c r="FO259" s="23"/>
      <c r="FP259" s="23"/>
      <c r="FQ259" s="23"/>
      <c r="FR259" s="23"/>
      <c r="FS259" s="23"/>
      <c r="FT259" s="23"/>
      <c r="FU259" s="23"/>
      <c r="FV259" s="23"/>
      <c r="FW259" s="23"/>
      <c r="FX259" s="23"/>
      <c r="FY259" s="23"/>
      <c r="FZ259" s="23"/>
      <c r="GA259" s="23"/>
      <c r="GB259" s="23"/>
      <c r="GC259" s="23"/>
      <c r="GD259" s="23"/>
      <c r="GE259" s="23"/>
      <c r="GF259" s="23"/>
      <c r="GG259" s="23"/>
      <c r="GH259" s="23"/>
      <c r="GI259" s="23"/>
      <c r="GJ259" s="23"/>
      <c r="GK259" s="23"/>
      <c r="GL259" s="23"/>
      <c r="GM259" s="23"/>
      <c r="GN259" s="23"/>
      <c r="GO259" s="23"/>
      <c r="GP259" s="23"/>
      <c r="GQ259" s="23"/>
      <c r="GR259" s="23"/>
      <c r="GS259" s="23"/>
      <c r="GT259" s="23"/>
      <c r="GU259" s="23"/>
      <c r="GV259" s="23"/>
      <c r="GW259" s="23"/>
      <c r="GX259" s="23"/>
      <c r="GY259" s="23"/>
      <c r="GZ259" s="23"/>
      <c r="HA259" s="23"/>
      <c r="HB259" s="23"/>
      <c r="HC259" s="23"/>
      <c r="HD259" s="23"/>
      <c r="HE259" s="23"/>
      <c r="HF259" s="23"/>
      <c r="HG259" s="23"/>
      <c r="HH259" s="23"/>
      <c r="HI259" s="23"/>
      <c r="HJ259" s="23"/>
      <c r="HK259" s="23"/>
      <c r="HL259" s="23"/>
      <c r="HM259" s="23"/>
      <c r="HN259" s="23"/>
      <c r="HO259" s="23"/>
      <c r="HP259" s="23"/>
      <c r="HQ259" s="23"/>
      <c r="HR259" s="23"/>
      <c r="HS259" s="23"/>
      <c r="HT259" s="23"/>
      <c r="HU259" s="23"/>
      <c r="HV259" s="23"/>
      <c r="HW259" s="23"/>
      <c r="HX259" s="23"/>
      <c r="HY259" s="23"/>
      <c r="HZ259" s="23"/>
      <c r="IA259" s="23"/>
      <c r="IB259" s="23"/>
      <c r="IC259" s="23"/>
      <c r="ID259" s="23"/>
      <c r="IE259" s="23"/>
      <c r="IF259" s="23"/>
      <c r="IG259" s="23"/>
      <c r="IH259" s="23"/>
      <c r="II259" s="23"/>
      <c r="IJ259" s="23"/>
      <c r="IK259" s="23"/>
      <c r="IL259" s="23"/>
      <c r="IM259" s="23"/>
      <c r="IN259" s="23"/>
      <c r="IO259" s="23"/>
      <c r="IP259" s="23"/>
      <c r="IQ259" s="23"/>
      <c r="IR259" s="23"/>
      <c r="IS259" s="23"/>
      <c r="IT259" s="23"/>
      <c r="IU259" s="23"/>
      <c r="IV259" s="23"/>
      <c r="IW259" s="23"/>
      <c r="IX259" s="23"/>
    </row>
    <row r="260" spans="1:258" s="24" customFormat="1" ht="13.8" hidden="1">
      <c r="A260" s="24">
        <v>161</v>
      </c>
      <c r="B260" s="26">
        <f t="shared" ca="1" si="120"/>
        <v>50562</v>
      </c>
      <c r="C260" s="28">
        <f t="shared" si="125"/>
        <v>0</v>
      </c>
      <c r="D260" s="27">
        <f t="shared" si="126"/>
        <v>0</v>
      </c>
      <c r="E260" s="25"/>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c r="FO260" s="23"/>
      <c r="FP260" s="23"/>
      <c r="FQ260" s="23"/>
      <c r="FR260" s="23"/>
      <c r="FS260" s="23"/>
      <c r="FT260" s="23"/>
      <c r="FU260" s="23"/>
      <c r="FV260" s="23"/>
      <c r="FW260" s="23"/>
      <c r="FX260" s="23"/>
      <c r="FY260" s="23"/>
      <c r="FZ260" s="23"/>
      <c r="GA260" s="23"/>
      <c r="GB260" s="23"/>
      <c r="GC260" s="23"/>
      <c r="GD260" s="23"/>
      <c r="GE260" s="23"/>
      <c r="GF260" s="23"/>
      <c r="GG260" s="23"/>
      <c r="GH260" s="23"/>
      <c r="GI260" s="23"/>
      <c r="GJ260" s="23"/>
      <c r="GK260" s="23"/>
      <c r="GL260" s="23"/>
      <c r="GM260" s="23"/>
      <c r="GN260" s="23"/>
      <c r="GO260" s="23"/>
      <c r="GP260" s="23"/>
      <c r="GQ260" s="23"/>
      <c r="GR260" s="23"/>
      <c r="GS260" s="23"/>
      <c r="GT260" s="23"/>
      <c r="GU260" s="23"/>
      <c r="GV260" s="23"/>
      <c r="GW260" s="23"/>
      <c r="GX260" s="23"/>
      <c r="GY260" s="23"/>
      <c r="GZ260" s="23"/>
      <c r="HA260" s="23"/>
      <c r="HB260" s="23"/>
      <c r="HC260" s="23"/>
      <c r="HD260" s="23"/>
      <c r="HE260" s="23"/>
      <c r="HF260" s="23"/>
      <c r="HG260" s="23"/>
      <c r="HH260" s="23"/>
      <c r="HI260" s="23"/>
      <c r="HJ260" s="23"/>
      <c r="HK260" s="23"/>
      <c r="HL260" s="23"/>
      <c r="HM260" s="23"/>
      <c r="HN260" s="23"/>
      <c r="HO260" s="23"/>
      <c r="HP260" s="23"/>
      <c r="HQ260" s="23"/>
      <c r="HR260" s="23"/>
      <c r="HS260" s="23"/>
      <c r="HT260" s="23"/>
      <c r="HU260" s="23"/>
      <c r="HV260" s="23"/>
      <c r="HW260" s="23"/>
      <c r="HX260" s="23"/>
      <c r="HY260" s="23"/>
      <c r="HZ260" s="23"/>
      <c r="IA260" s="23"/>
      <c r="IB260" s="23"/>
      <c r="IC260" s="23"/>
      <c r="ID260" s="23"/>
      <c r="IE260" s="23"/>
      <c r="IF260" s="23"/>
      <c r="IG260" s="23"/>
      <c r="IH260" s="23"/>
      <c r="II260" s="23"/>
      <c r="IJ260" s="23"/>
      <c r="IK260" s="23"/>
      <c r="IL260" s="23"/>
      <c r="IM260" s="23"/>
      <c r="IN260" s="23"/>
      <c r="IO260" s="23"/>
      <c r="IP260" s="23"/>
      <c r="IQ260" s="23"/>
      <c r="IR260" s="23"/>
      <c r="IS260" s="23"/>
      <c r="IT260" s="23"/>
      <c r="IU260" s="23"/>
      <c r="IV260" s="23"/>
      <c r="IW260" s="23"/>
      <c r="IX260" s="23"/>
    </row>
    <row r="261" spans="1:258" s="24" customFormat="1" ht="13.8" hidden="1">
      <c r="A261" s="24">
        <v>162</v>
      </c>
      <c r="B261" s="26">
        <f t="shared" ca="1" si="120"/>
        <v>50592</v>
      </c>
      <c r="C261" s="28">
        <f t="shared" si="125"/>
        <v>0</v>
      </c>
      <c r="D261" s="27">
        <f t="shared" si="126"/>
        <v>0</v>
      </c>
      <c r="E261" s="25"/>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c r="FO261" s="23"/>
      <c r="FP261" s="23"/>
      <c r="FQ261" s="23"/>
      <c r="FR261" s="23"/>
      <c r="FS261" s="23"/>
      <c r="FT261" s="23"/>
      <c r="FU261" s="23"/>
      <c r="FV261" s="23"/>
      <c r="FW261" s="23"/>
      <c r="FX261" s="23"/>
      <c r="FY261" s="23"/>
      <c r="FZ261" s="23"/>
      <c r="GA261" s="23"/>
      <c r="GB261" s="23"/>
      <c r="GC261" s="23"/>
      <c r="GD261" s="23"/>
      <c r="GE261" s="23"/>
      <c r="GF261" s="23"/>
      <c r="GG261" s="23"/>
      <c r="GH261" s="23"/>
      <c r="GI261" s="23"/>
      <c r="GJ261" s="23"/>
      <c r="GK261" s="23"/>
      <c r="GL261" s="23"/>
      <c r="GM261" s="23"/>
      <c r="GN261" s="23"/>
      <c r="GO261" s="23"/>
      <c r="GP261" s="23"/>
      <c r="GQ261" s="23"/>
      <c r="GR261" s="23"/>
      <c r="GS261" s="23"/>
      <c r="GT261" s="23"/>
      <c r="GU261" s="23"/>
      <c r="GV261" s="23"/>
      <c r="GW261" s="23"/>
      <c r="GX261" s="23"/>
      <c r="GY261" s="23"/>
      <c r="GZ261" s="23"/>
      <c r="HA261" s="23"/>
      <c r="HB261" s="23"/>
      <c r="HC261" s="23"/>
      <c r="HD261" s="23"/>
      <c r="HE261" s="23"/>
      <c r="HF261" s="23"/>
      <c r="HG261" s="23"/>
      <c r="HH261" s="23"/>
      <c r="HI261" s="23"/>
      <c r="HJ261" s="23"/>
      <c r="HK261" s="23"/>
      <c r="HL261" s="23"/>
      <c r="HM261" s="23"/>
      <c r="HN261" s="23"/>
      <c r="HO261" s="23"/>
      <c r="HP261" s="23"/>
      <c r="HQ261" s="23"/>
      <c r="HR261" s="23"/>
      <c r="HS261" s="23"/>
      <c r="HT261" s="23"/>
      <c r="HU261" s="23"/>
      <c r="HV261" s="23"/>
      <c r="HW261" s="23"/>
      <c r="HX261" s="23"/>
      <c r="HY261" s="23"/>
      <c r="HZ261" s="23"/>
      <c r="IA261" s="23"/>
      <c r="IB261" s="23"/>
      <c r="IC261" s="23"/>
      <c r="ID261" s="23"/>
      <c r="IE261" s="23"/>
      <c r="IF261" s="23"/>
      <c r="IG261" s="23"/>
      <c r="IH261" s="23"/>
      <c r="II261" s="23"/>
      <c r="IJ261" s="23"/>
      <c r="IK261" s="23"/>
      <c r="IL261" s="23"/>
      <c r="IM261" s="23"/>
      <c r="IN261" s="23"/>
      <c r="IO261" s="23"/>
      <c r="IP261" s="23"/>
      <c r="IQ261" s="23"/>
      <c r="IR261" s="23"/>
      <c r="IS261" s="23"/>
      <c r="IT261" s="23"/>
      <c r="IU261" s="23"/>
      <c r="IV261" s="23"/>
      <c r="IW261" s="23"/>
      <c r="IX261" s="23"/>
    </row>
    <row r="262" spans="1:258" s="24" customFormat="1" ht="13.8" hidden="1">
      <c r="A262" s="24">
        <v>163</v>
      </c>
      <c r="B262" s="26">
        <f t="shared" ca="1" si="120"/>
        <v>50623</v>
      </c>
      <c r="C262" s="28">
        <f t="shared" si="125"/>
        <v>0</v>
      </c>
      <c r="D262" s="27">
        <f t="shared" si="126"/>
        <v>0</v>
      </c>
      <c r="E262" s="25"/>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c r="FO262" s="23"/>
      <c r="FP262" s="23"/>
      <c r="FQ262" s="23"/>
      <c r="FR262" s="23"/>
      <c r="FS262" s="23"/>
      <c r="FT262" s="23"/>
      <c r="FU262" s="23"/>
      <c r="FV262" s="23"/>
      <c r="FW262" s="23"/>
      <c r="FX262" s="23"/>
      <c r="FY262" s="23"/>
      <c r="FZ262" s="23"/>
      <c r="GA262" s="23"/>
      <c r="GB262" s="23"/>
      <c r="GC262" s="23"/>
      <c r="GD262" s="23"/>
      <c r="GE262" s="23"/>
      <c r="GF262" s="23"/>
      <c r="GG262" s="23"/>
      <c r="GH262" s="23"/>
      <c r="GI262" s="23"/>
      <c r="GJ262" s="23"/>
      <c r="GK262" s="23"/>
      <c r="GL262" s="23"/>
      <c r="GM262" s="23"/>
      <c r="GN262" s="23"/>
      <c r="GO262" s="23"/>
      <c r="GP262" s="23"/>
      <c r="GQ262" s="23"/>
      <c r="GR262" s="23"/>
      <c r="GS262" s="23"/>
      <c r="GT262" s="23"/>
      <c r="GU262" s="23"/>
      <c r="GV262" s="23"/>
      <c r="GW262" s="23"/>
      <c r="GX262" s="23"/>
      <c r="GY262" s="23"/>
      <c r="GZ262" s="23"/>
      <c r="HA262" s="23"/>
      <c r="HB262" s="23"/>
      <c r="HC262" s="23"/>
      <c r="HD262" s="23"/>
      <c r="HE262" s="23"/>
      <c r="HF262" s="23"/>
      <c r="HG262" s="23"/>
      <c r="HH262" s="23"/>
      <c r="HI262" s="23"/>
      <c r="HJ262" s="23"/>
      <c r="HK262" s="23"/>
      <c r="HL262" s="23"/>
      <c r="HM262" s="23"/>
      <c r="HN262" s="23"/>
      <c r="HO262" s="23"/>
      <c r="HP262" s="23"/>
      <c r="HQ262" s="23"/>
      <c r="HR262" s="23"/>
      <c r="HS262" s="23"/>
      <c r="HT262" s="23"/>
      <c r="HU262" s="23"/>
      <c r="HV262" s="23"/>
      <c r="HW262" s="23"/>
      <c r="HX262" s="23"/>
      <c r="HY262" s="23"/>
      <c r="HZ262" s="23"/>
      <c r="IA262" s="23"/>
      <c r="IB262" s="23"/>
      <c r="IC262" s="23"/>
      <c r="ID262" s="23"/>
      <c r="IE262" s="23"/>
      <c r="IF262" s="23"/>
      <c r="IG262" s="23"/>
      <c r="IH262" s="23"/>
      <c r="II262" s="23"/>
      <c r="IJ262" s="23"/>
      <c r="IK262" s="23"/>
      <c r="IL262" s="23"/>
      <c r="IM262" s="23"/>
      <c r="IN262" s="23"/>
      <c r="IO262" s="23"/>
      <c r="IP262" s="23"/>
      <c r="IQ262" s="23"/>
      <c r="IR262" s="23"/>
      <c r="IS262" s="23"/>
      <c r="IT262" s="23"/>
      <c r="IU262" s="23"/>
      <c r="IV262" s="23"/>
      <c r="IW262" s="23"/>
      <c r="IX262" s="23"/>
    </row>
    <row r="263" spans="1:258" s="24" customFormat="1" ht="13.8" hidden="1">
      <c r="A263" s="24">
        <v>164</v>
      </c>
      <c r="B263" s="26">
        <f t="shared" ca="1" si="120"/>
        <v>50654</v>
      </c>
      <c r="C263" s="28">
        <f t="shared" si="125"/>
        <v>0</v>
      </c>
      <c r="D263" s="27">
        <f t="shared" si="126"/>
        <v>0</v>
      </c>
      <c r="E263" s="25"/>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c r="FO263" s="23"/>
      <c r="FP263" s="23"/>
      <c r="FQ263" s="23"/>
      <c r="FR263" s="23"/>
      <c r="FS263" s="23"/>
      <c r="FT263" s="23"/>
      <c r="FU263" s="23"/>
      <c r="FV263" s="23"/>
      <c r="FW263" s="23"/>
      <c r="FX263" s="23"/>
      <c r="FY263" s="23"/>
      <c r="FZ263" s="23"/>
      <c r="GA263" s="23"/>
      <c r="GB263" s="23"/>
      <c r="GC263" s="23"/>
      <c r="GD263" s="23"/>
      <c r="GE263" s="23"/>
      <c r="GF263" s="23"/>
      <c r="GG263" s="23"/>
      <c r="GH263" s="23"/>
      <c r="GI263" s="23"/>
      <c r="GJ263" s="23"/>
      <c r="GK263" s="23"/>
      <c r="GL263" s="23"/>
      <c r="GM263" s="23"/>
      <c r="GN263" s="23"/>
      <c r="GO263" s="23"/>
      <c r="GP263" s="23"/>
      <c r="GQ263" s="23"/>
      <c r="GR263" s="23"/>
      <c r="GS263" s="23"/>
      <c r="GT263" s="23"/>
      <c r="GU263" s="23"/>
      <c r="GV263" s="23"/>
      <c r="GW263" s="23"/>
      <c r="GX263" s="23"/>
      <c r="GY263" s="23"/>
      <c r="GZ263" s="23"/>
      <c r="HA263" s="23"/>
      <c r="HB263" s="23"/>
      <c r="HC263" s="23"/>
      <c r="HD263" s="23"/>
      <c r="HE263" s="23"/>
      <c r="HF263" s="23"/>
      <c r="HG263" s="23"/>
      <c r="HH263" s="23"/>
      <c r="HI263" s="23"/>
      <c r="HJ263" s="23"/>
      <c r="HK263" s="23"/>
      <c r="HL263" s="23"/>
      <c r="HM263" s="23"/>
      <c r="HN263" s="23"/>
      <c r="HO263" s="23"/>
      <c r="HP263" s="23"/>
      <c r="HQ263" s="23"/>
      <c r="HR263" s="23"/>
      <c r="HS263" s="23"/>
      <c r="HT263" s="23"/>
      <c r="HU263" s="23"/>
      <c r="HV263" s="23"/>
      <c r="HW263" s="23"/>
      <c r="HX263" s="23"/>
      <c r="HY263" s="23"/>
      <c r="HZ263" s="23"/>
      <c r="IA263" s="23"/>
      <c r="IB263" s="23"/>
      <c r="IC263" s="23"/>
      <c r="ID263" s="23"/>
      <c r="IE263" s="23"/>
      <c r="IF263" s="23"/>
      <c r="IG263" s="23"/>
      <c r="IH263" s="23"/>
      <c r="II263" s="23"/>
      <c r="IJ263" s="23"/>
      <c r="IK263" s="23"/>
      <c r="IL263" s="23"/>
      <c r="IM263" s="23"/>
      <c r="IN263" s="23"/>
      <c r="IO263" s="23"/>
      <c r="IP263" s="23"/>
      <c r="IQ263" s="23"/>
      <c r="IR263" s="23"/>
      <c r="IS263" s="23"/>
      <c r="IT263" s="23"/>
      <c r="IU263" s="23"/>
      <c r="IV263" s="23"/>
      <c r="IW263" s="23"/>
      <c r="IX263" s="23"/>
    </row>
    <row r="264" spans="1:258" s="24" customFormat="1" ht="13.8" hidden="1">
      <c r="A264" s="24">
        <v>165</v>
      </c>
      <c r="B264" s="26">
        <f t="shared" ca="1" si="120"/>
        <v>50684</v>
      </c>
      <c r="C264" s="28">
        <f t="shared" si="125"/>
        <v>0</v>
      </c>
      <c r="D264" s="27">
        <f t="shared" si="126"/>
        <v>0</v>
      </c>
      <c r="E264" s="25"/>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c r="FO264" s="23"/>
      <c r="FP264" s="23"/>
      <c r="FQ264" s="23"/>
      <c r="FR264" s="23"/>
      <c r="FS264" s="23"/>
      <c r="FT264" s="23"/>
      <c r="FU264" s="23"/>
      <c r="FV264" s="23"/>
      <c r="FW264" s="23"/>
      <c r="FX264" s="23"/>
      <c r="FY264" s="23"/>
      <c r="FZ264" s="23"/>
      <c r="GA264" s="23"/>
      <c r="GB264" s="23"/>
      <c r="GC264" s="23"/>
      <c r="GD264" s="23"/>
      <c r="GE264" s="23"/>
      <c r="GF264" s="23"/>
      <c r="GG264" s="23"/>
      <c r="GH264" s="23"/>
      <c r="GI264" s="23"/>
      <c r="GJ264" s="23"/>
      <c r="GK264" s="23"/>
      <c r="GL264" s="23"/>
      <c r="GM264" s="23"/>
      <c r="GN264" s="23"/>
      <c r="GO264" s="23"/>
      <c r="GP264" s="23"/>
      <c r="GQ264" s="23"/>
      <c r="GR264" s="23"/>
      <c r="GS264" s="23"/>
      <c r="GT264" s="23"/>
      <c r="GU264" s="23"/>
      <c r="GV264" s="23"/>
      <c r="GW264" s="23"/>
      <c r="GX264" s="23"/>
      <c r="GY264" s="23"/>
      <c r="GZ264" s="23"/>
      <c r="HA264" s="23"/>
      <c r="HB264" s="23"/>
      <c r="HC264" s="23"/>
      <c r="HD264" s="23"/>
      <c r="HE264" s="23"/>
      <c r="HF264" s="23"/>
      <c r="HG264" s="23"/>
      <c r="HH264" s="23"/>
      <c r="HI264" s="23"/>
      <c r="HJ264" s="23"/>
      <c r="HK264" s="23"/>
      <c r="HL264" s="23"/>
      <c r="HM264" s="23"/>
      <c r="HN264" s="23"/>
      <c r="HO264" s="23"/>
      <c r="HP264" s="23"/>
      <c r="HQ264" s="23"/>
      <c r="HR264" s="23"/>
      <c r="HS264" s="23"/>
      <c r="HT264" s="23"/>
      <c r="HU264" s="23"/>
      <c r="HV264" s="23"/>
      <c r="HW264" s="23"/>
      <c r="HX264" s="23"/>
      <c r="HY264" s="23"/>
      <c r="HZ264" s="23"/>
      <c r="IA264" s="23"/>
      <c r="IB264" s="23"/>
      <c r="IC264" s="23"/>
      <c r="ID264" s="23"/>
      <c r="IE264" s="23"/>
      <c r="IF264" s="23"/>
      <c r="IG264" s="23"/>
      <c r="IH264" s="23"/>
      <c r="II264" s="23"/>
      <c r="IJ264" s="23"/>
      <c r="IK264" s="23"/>
      <c r="IL264" s="23"/>
      <c r="IM264" s="23"/>
      <c r="IN264" s="23"/>
      <c r="IO264" s="23"/>
      <c r="IP264" s="23"/>
      <c r="IQ264" s="23"/>
      <c r="IR264" s="23"/>
      <c r="IS264" s="23"/>
      <c r="IT264" s="23"/>
      <c r="IU264" s="23"/>
      <c r="IV264" s="23"/>
      <c r="IW264" s="23"/>
      <c r="IX264" s="23"/>
    </row>
    <row r="265" spans="1:258" s="24" customFormat="1" ht="13.8" hidden="1">
      <c r="A265" s="24">
        <v>166</v>
      </c>
      <c r="B265" s="26">
        <f t="shared" ca="1" si="120"/>
        <v>50715</v>
      </c>
      <c r="C265" s="28">
        <f t="shared" si="125"/>
        <v>0</v>
      </c>
      <c r="D265" s="27">
        <f t="shared" si="126"/>
        <v>0</v>
      </c>
      <c r="E265" s="25"/>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c r="FO265" s="23"/>
      <c r="FP265" s="23"/>
      <c r="FQ265" s="23"/>
      <c r="FR265" s="23"/>
      <c r="FS265" s="23"/>
      <c r="FT265" s="23"/>
      <c r="FU265" s="23"/>
      <c r="FV265" s="23"/>
      <c r="FW265" s="23"/>
      <c r="FX265" s="23"/>
      <c r="FY265" s="23"/>
      <c r="FZ265" s="23"/>
      <c r="GA265" s="23"/>
      <c r="GB265" s="23"/>
      <c r="GC265" s="23"/>
      <c r="GD265" s="23"/>
      <c r="GE265" s="23"/>
      <c r="GF265" s="23"/>
      <c r="GG265" s="23"/>
      <c r="GH265" s="23"/>
      <c r="GI265" s="23"/>
      <c r="GJ265" s="23"/>
      <c r="GK265" s="23"/>
      <c r="GL265" s="23"/>
      <c r="GM265" s="23"/>
      <c r="GN265" s="23"/>
      <c r="GO265" s="23"/>
      <c r="GP265" s="23"/>
      <c r="GQ265" s="23"/>
      <c r="GR265" s="23"/>
      <c r="GS265" s="23"/>
      <c r="GT265" s="23"/>
      <c r="GU265" s="23"/>
      <c r="GV265" s="23"/>
      <c r="GW265" s="23"/>
      <c r="GX265" s="23"/>
      <c r="GY265" s="23"/>
      <c r="GZ265" s="23"/>
      <c r="HA265" s="23"/>
      <c r="HB265" s="23"/>
      <c r="HC265" s="23"/>
      <c r="HD265" s="23"/>
      <c r="HE265" s="23"/>
      <c r="HF265" s="23"/>
      <c r="HG265" s="23"/>
      <c r="HH265" s="23"/>
      <c r="HI265" s="23"/>
      <c r="HJ265" s="23"/>
      <c r="HK265" s="23"/>
      <c r="HL265" s="23"/>
      <c r="HM265" s="23"/>
      <c r="HN265" s="23"/>
      <c r="HO265" s="23"/>
      <c r="HP265" s="23"/>
      <c r="HQ265" s="23"/>
      <c r="HR265" s="23"/>
      <c r="HS265" s="23"/>
      <c r="HT265" s="23"/>
      <c r="HU265" s="23"/>
      <c r="HV265" s="23"/>
      <c r="HW265" s="23"/>
      <c r="HX265" s="23"/>
      <c r="HY265" s="23"/>
      <c r="HZ265" s="23"/>
      <c r="IA265" s="23"/>
      <c r="IB265" s="23"/>
      <c r="IC265" s="23"/>
      <c r="ID265" s="23"/>
      <c r="IE265" s="23"/>
      <c r="IF265" s="23"/>
      <c r="IG265" s="23"/>
      <c r="IH265" s="23"/>
      <c r="II265" s="23"/>
      <c r="IJ265" s="23"/>
      <c r="IK265" s="23"/>
      <c r="IL265" s="23"/>
      <c r="IM265" s="23"/>
      <c r="IN265" s="23"/>
      <c r="IO265" s="23"/>
      <c r="IP265" s="23"/>
      <c r="IQ265" s="23"/>
      <c r="IR265" s="23"/>
      <c r="IS265" s="23"/>
      <c r="IT265" s="23"/>
      <c r="IU265" s="23"/>
      <c r="IV265" s="23"/>
      <c r="IW265" s="23"/>
      <c r="IX265" s="23"/>
    </row>
    <row r="266" spans="1:258" s="24" customFormat="1" ht="13.8" hidden="1">
      <c r="A266" s="24">
        <v>167</v>
      </c>
      <c r="B266" s="26">
        <f t="shared" ca="1" si="120"/>
        <v>50745</v>
      </c>
      <c r="C266" s="28">
        <f t="shared" si="125"/>
        <v>0</v>
      </c>
      <c r="D266" s="27">
        <f t="shared" si="126"/>
        <v>0</v>
      </c>
      <c r="E266" s="25"/>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c r="FO266" s="23"/>
      <c r="FP266" s="23"/>
      <c r="FQ266" s="23"/>
      <c r="FR266" s="23"/>
      <c r="FS266" s="23"/>
      <c r="FT266" s="23"/>
      <c r="FU266" s="23"/>
      <c r="FV266" s="23"/>
      <c r="FW266" s="23"/>
      <c r="FX266" s="23"/>
      <c r="FY266" s="23"/>
      <c r="FZ266" s="23"/>
      <c r="GA266" s="23"/>
      <c r="GB266" s="23"/>
      <c r="GC266" s="23"/>
      <c r="GD266" s="23"/>
      <c r="GE266" s="23"/>
      <c r="GF266" s="23"/>
      <c r="GG266" s="23"/>
      <c r="GH266" s="23"/>
      <c r="GI266" s="23"/>
      <c r="GJ266" s="23"/>
      <c r="GK266" s="23"/>
      <c r="GL266" s="23"/>
      <c r="GM266" s="23"/>
      <c r="GN266" s="23"/>
      <c r="GO266" s="23"/>
      <c r="GP266" s="23"/>
      <c r="GQ266" s="23"/>
      <c r="GR266" s="23"/>
      <c r="GS266" s="23"/>
      <c r="GT266" s="23"/>
      <c r="GU266" s="23"/>
      <c r="GV266" s="23"/>
      <c r="GW266" s="23"/>
      <c r="GX266" s="23"/>
      <c r="GY266" s="23"/>
      <c r="GZ266" s="23"/>
      <c r="HA266" s="23"/>
      <c r="HB266" s="23"/>
      <c r="HC266" s="23"/>
      <c r="HD266" s="23"/>
      <c r="HE266" s="23"/>
      <c r="HF266" s="23"/>
      <c r="HG266" s="23"/>
      <c r="HH266" s="23"/>
      <c r="HI266" s="23"/>
      <c r="HJ266" s="23"/>
      <c r="HK266" s="23"/>
      <c r="HL266" s="23"/>
      <c r="HM266" s="23"/>
      <c r="HN266" s="23"/>
      <c r="HO266" s="23"/>
      <c r="HP266" s="23"/>
      <c r="HQ266" s="23"/>
      <c r="HR266" s="23"/>
      <c r="HS266" s="23"/>
      <c r="HT266" s="23"/>
      <c r="HU266" s="23"/>
      <c r="HV266" s="23"/>
      <c r="HW266" s="23"/>
      <c r="HX266" s="23"/>
      <c r="HY266" s="23"/>
      <c r="HZ266" s="23"/>
      <c r="IA266" s="23"/>
      <c r="IB266" s="23"/>
      <c r="IC266" s="23"/>
      <c r="ID266" s="23"/>
      <c r="IE266" s="23"/>
      <c r="IF266" s="23"/>
      <c r="IG266" s="23"/>
      <c r="IH266" s="23"/>
      <c r="II266" s="23"/>
      <c r="IJ266" s="23"/>
      <c r="IK266" s="23"/>
      <c r="IL266" s="23"/>
      <c r="IM266" s="23"/>
      <c r="IN266" s="23"/>
      <c r="IO266" s="23"/>
      <c r="IP266" s="23"/>
      <c r="IQ266" s="23"/>
      <c r="IR266" s="23"/>
      <c r="IS266" s="23"/>
      <c r="IT266" s="23"/>
      <c r="IU266" s="23"/>
      <c r="IV266" s="23"/>
      <c r="IW266" s="23"/>
      <c r="IX266" s="23"/>
    </row>
    <row r="267" spans="1:258" s="24" customFormat="1" ht="13.8" hidden="1">
      <c r="A267" s="24">
        <v>168</v>
      </c>
      <c r="B267" s="26">
        <f t="shared" ca="1" si="120"/>
        <v>50776</v>
      </c>
      <c r="C267" s="28">
        <f t="shared" si="125"/>
        <v>0</v>
      </c>
      <c r="D267" s="27">
        <f t="shared" si="126"/>
        <v>0</v>
      </c>
      <c r="E267" s="25"/>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c r="FO267" s="23"/>
      <c r="FP267" s="23"/>
      <c r="FQ267" s="23"/>
      <c r="FR267" s="23"/>
      <c r="FS267" s="23"/>
      <c r="FT267" s="23"/>
      <c r="FU267" s="23"/>
      <c r="FV267" s="23"/>
      <c r="FW267" s="23"/>
      <c r="FX267" s="23"/>
      <c r="FY267" s="23"/>
      <c r="FZ267" s="23"/>
      <c r="GA267" s="23"/>
      <c r="GB267" s="23"/>
      <c r="GC267" s="23"/>
      <c r="GD267" s="23"/>
      <c r="GE267" s="23"/>
      <c r="GF267" s="23"/>
      <c r="GG267" s="23"/>
      <c r="GH267" s="23"/>
      <c r="GI267" s="23"/>
      <c r="GJ267" s="23"/>
      <c r="GK267" s="23"/>
      <c r="GL267" s="23"/>
      <c r="GM267" s="23"/>
      <c r="GN267" s="23"/>
      <c r="GO267" s="23"/>
      <c r="GP267" s="23"/>
      <c r="GQ267" s="23"/>
      <c r="GR267" s="23"/>
      <c r="GS267" s="23"/>
      <c r="GT267" s="23"/>
      <c r="GU267" s="23"/>
      <c r="GV267" s="23"/>
      <c r="GW267" s="23"/>
      <c r="GX267" s="23"/>
      <c r="GY267" s="23"/>
      <c r="GZ267" s="23"/>
      <c r="HA267" s="23"/>
      <c r="HB267" s="23"/>
      <c r="HC267" s="23"/>
      <c r="HD267" s="23"/>
      <c r="HE267" s="23"/>
      <c r="HF267" s="23"/>
      <c r="HG267" s="23"/>
      <c r="HH267" s="23"/>
      <c r="HI267" s="23"/>
      <c r="HJ267" s="23"/>
      <c r="HK267" s="23"/>
      <c r="HL267" s="23"/>
      <c r="HM267" s="23"/>
      <c r="HN267" s="23"/>
      <c r="HO267" s="23"/>
      <c r="HP267" s="23"/>
      <c r="HQ267" s="23"/>
      <c r="HR267" s="23"/>
      <c r="HS267" s="23"/>
      <c r="HT267" s="23"/>
      <c r="HU267" s="23"/>
      <c r="HV267" s="23"/>
      <c r="HW267" s="23"/>
      <c r="HX267" s="23"/>
      <c r="HY267" s="23"/>
      <c r="HZ267" s="23"/>
      <c r="IA267" s="23"/>
      <c r="IB267" s="23"/>
      <c r="IC267" s="23"/>
      <c r="ID267" s="23"/>
      <c r="IE267" s="23"/>
      <c r="IF267" s="23"/>
      <c r="IG267" s="23"/>
      <c r="IH267" s="23"/>
      <c r="II267" s="23"/>
      <c r="IJ267" s="23"/>
      <c r="IK267" s="23"/>
      <c r="IL267" s="23"/>
      <c r="IM267" s="23"/>
      <c r="IN267" s="23"/>
      <c r="IO267" s="23"/>
      <c r="IP267" s="23"/>
      <c r="IQ267" s="23"/>
      <c r="IR267" s="23"/>
      <c r="IS267" s="23"/>
      <c r="IT267" s="23"/>
      <c r="IU267" s="23"/>
      <c r="IV267" s="23"/>
      <c r="IW267" s="23"/>
      <c r="IX267" s="23"/>
    </row>
    <row r="268" spans="1:258" s="24" customFormat="1" ht="13.8" hidden="1">
      <c r="A268" s="24">
        <v>169</v>
      </c>
      <c r="B268" s="26">
        <f t="shared" ca="1" si="120"/>
        <v>50807</v>
      </c>
      <c r="C268" s="28">
        <f t="shared" ref="C268:C279" si="127">F71</f>
        <v>0</v>
      </c>
      <c r="D268" s="27">
        <f t="shared" ref="D268:D279" si="128">G71</f>
        <v>0</v>
      </c>
      <c r="E268" s="25"/>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c r="FO268" s="23"/>
      <c r="FP268" s="23"/>
      <c r="FQ268" s="23"/>
      <c r="FR268" s="23"/>
      <c r="FS268" s="23"/>
      <c r="FT268" s="23"/>
      <c r="FU268" s="23"/>
      <c r="FV268" s="23"/>
      <c r="FW268" s="23"/>
      <c r="FX268" s="23"/>
      <c r="FY268" s="23"/>
      <c r="FZ268" s="23"/>
      <c r="GA268" s="23"/>
      <c r="GB268" s="23"/>
      <c r="GC268" s="23"/>
      <c r="GD268" s="23"/>
      <c r="GE268" s="23"/>
      <c r="GF268" s="23"/>
      <c r="GG268" s="23"/>
      <c r="GH268" s="23"/>
      <c r="GI268" s="23"/>
      <c r="GJ268" s="23"/>
      <c r="GK268" s="23"/>
      <c r="GL268" s="23"/>
      <c r="GM268" s="23"/>
      <c r="GN268" s="23"/>
      <c r="GO268" s="23"/>
      <c r="GP268" s="23"/>
      <c r="GQ268" s="23"/>
      <c r="GR268" s="23"/>
      <c r="GS268" s="23"/>
      <c r="GT268" s="23"/>
      <c r="GU268" s="23"/>
      <c r="GV268" s="23"/>
      <c r="GW268" s="23"/>
      <c r="GX268" s="23"/>
      <c r="GY268" s="23"/>
      <c r="GZ268" s="23"/>
      <c r="HA268" s="23"/>
      <c r="HB268" s="23"/>
      <c r="HC268" s="23"/>
      <c r="HD268" s="23"/>
      <c r="HE268" s="23"/>
      <c r="HF268" s="23"/>
      <c r="HG268" s="23"/>
      <c r="HH268" s="23"/>
      <c r="HI268" s="23"/>
      <c r="HJ268" s="23"/>
      <c r="HK268" s="23"/>
      <c r="HL268" s="23"/>
      <c r="HM268" s="23"/>
      <c r="HN268" s="23"/>
      <c r="HO268" s="23"/>
      <c r="HP268" s="23"/>
      <c r="HQ268" s="23"/>
      <c r="HR268" s="23"/>
      <c r="HS268" s="23"/>
      <c r="HT268" s="23"/>
      <c r="HU268" s="23"/>
      <c r="HV268" s="23"/>
      <c r="HW268" s="23"/>
      <c r="HX268" s="23"/>
      <c r="HY268" s="23"/>
      <c r="HZ268" s="23"/>
      <c r="IA268" s="23"/>
      <c r="IB268" s="23"/>
      <c r="IC268" s="23"/>
      <c r="ID268" s="23"/>
      <c r="IE268" s="23"/>
      <c r="IF268" s="23"/>
      <c r="IG268" s="23"/>
      <c r="IH268" s="23"/>
      <c r="II268" s="23"/>
      <c r="IJ268" s="23"/>
      <c r="IK268" s="23"/>
      <c r="IL268" s="23"/>
      <c r="IM268" s="23"/>
      <c r="IN268" s="23"/>
      <c r="IO268" s="23"/>
      <c r="IP268" s="23"/>
      <c r="IQ268" s="23"/>
      <c r="IR268" s="23"/>
      <c r="IS268" s="23"/>
      <c r="IT268" s="23"/>
      <c r="IU268" s="23"/>
      <c r="IV268" s="23"/>
      <c r="IW268" s="23"/>
      <c r="IX268" s="23"/>
    </row>
    <row r="269" spans="1:258" s="24" customFormat="1" ht="13.8" hidden="1">
      <c r="A269" s="24">
        <v>170</v>
      </c>
      <c r="B269" s="26">
        <f t="shared" ca="1" si="120"/>
        <v>50835</v>
      </c>
      <c r="C269" s="28">
        <f t="shared" si="127"/>
        <v>0</v>
      </c>
      <c r="D269" s="27">
        <f t="shared" si="128"/>
        <v>0</v>
      </c>
      <c r="E269" s="25"/>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c r="FO269" s="23"/>
      <c r="FP269" s="23"/>
      <c r="FQ269" s="23"/>
      <c r="FR269" s="23"/>
      <c r="FS269" s="23"/>
      <c r="FT269" s="23"/>
      <c r="FU269" s="23"/>
      <c r="FV269" s="23"/>
      <c r="FW269" s="23"/>
      <c r="FX269" s="23"/>
      <c r="FY269" s="23"/>
      <c r="FZ269" s="23"/>
      <c r="GA269" s="23"/>
      <c r="GB269" s="23"/>
      <c r="GC269" s="23"/>
      <c r="GD269" s="23"/>
      <c r="GE269" s="23"/>
      <c r="GF269" s="23"/>
      <c r="GG269" s="23"/>
      <c r="GH269" s="23"/>
      <c r="GI269" s="23"/>
      <c r="GJ269" s="23"/>
      <c r="GK269" s="23"/>
      <c r="GL269" s="23"/>
      <c r="GM269" s="23"/>
      <c r="GN269" s="23"/>
      <c r="GO269" s="23"/>
      <c r="GP269" s="23"/>
      <c r="GQ269" s="23"/>
      <c r="GR269" s="23"/>
      <c r="GS269" s="23"/>
      <c r="GT269" s="23"/>
      <c r="GU269" s="23"/>
      <c r="GV269" s="23"/>
      <c r="GW269" s="23"/>
      <c r="GX269" s="23"/>
      <c r="GY269" s="23"/>
      <c r="GZ269" s="23"/>
      <c r="HA269" s="23"/>
      <c r="HB269" s="23"/>
      <c r="HC269" s="23"/>
      <c r="HD269" s="23"/>
      <c r="HE269" s="23"/>
      <c r="HF269" s="23"/>
      <c r="HG269" s="23"/>
      <c r="HH269" s="23"/>
      <c r="HI269" s="23"/>
      <c r="HJ269" s="23"/>
      <c r="HK269" s="23"/>
      <c r="HL269" s="23"/>
      <c r="HM269" s="23"/>
      <c r="HN269" s="23"/>
      <c r="HO269" s="23"/>
      <c r="HP269" s="23"/>
      <c r="HQ269" s="23"/>
      <c r="HR269" s="23"/>
      <c r="HS269" s="23"/>
      <c r="HT269" s="23"/>
      <c r="HU269" s="23"/>
      <c r="HV269" s="23"/>
      <c r="HW269" s="23"/>
      <c r="HX269" s="23"/>
      <c r="HY269" s="23"/>
      <c r="HZ269" s="23"/>
      <c r="IA269" s="23"/>
      <c r="IB269" s="23"/>
      <c r="IC269" s="23"/>
      <c r="ID269" s="23"/>
      <c r="IE269" s="23"/>
      <c r="IF269" s="23"/>
      <c r="IG269" s="23"/>
      <c r="IH269" s="23"/>
      <c r="II269" s="23"/>
      <c r="IJ269" s="23"/>
      <c r="IK269" s="23"/>
      <c r="IL269" s="23"/>
      <c r="IM269" s="23"/>
      <c r="IN269" s="23"/>
      <c r="IO269" s="23"/>
      <c r="IP269" s="23"/>
      <c r="IQ269" s="23"/>
      <c r="IR269" s="23"/>
      <c r="IS269" s="23"/>
      <c r="IT269" s="23"/>
      <c r="IU269" s="23"/>
      <c r="IV269" s="23"/>
      <c r="IW269" s="23"/>
      <c r="IX269" s="23"/>
    </row>
    <row r="270" spans="1:258" s="24" customFormat="1" ht="13.8" hidden="1">
      <c r="A270" s="24">
        <v>171</v>
      </c>
      <c r="B270" s="26">
        <f t="shared" ca="1" si="120"/>
        <v>50866</v>
      </c>
      <c r="C270" s="28">
        <f t="shared" si="127"/>
        <v>0</v>
      </c>
      <c r="D270" s="27">
        <f t="shared" si="128"/>
        <v>0</v>
      </c>
      <c r="E270" s="25"/>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c r="FO270" s="23"/>
      <c r="FP270" s="23"/>
      <c r="FQ270" s="23"/>
      <c r="FR270" s="23"/>
      <c r="FS270" s="23"/>
      <c r="FT270" s="23"/>
      <c r="FU270" s="23"/>
      <c r="FV270" s="23"/>
      <c r="FW270" s="23"/>
      <c r="FX270" s="23"/>
      <c r="FY270" s="23"/>
      <c r="FZ270" s="23"/>
      <c r="GA270" s="23"/>
      <c r="GB270" s="23"/>
      <c r="GC270" s="23"/>
      <c r="GD270" s="23"/>
      <c r="GE270" s="23"/>
      <c r="GF270" s="23"/>
      <c r="GG270" s="23"/>
      <c r="GH270" s="23"/>
      <c r="GI270" s="23"/>
      <c r="GJ270" s="23"/>
      <c r="GK270" s="23"/>
      <c r="GL270" s="23"/>
      <c r="GM270" s="23"/>
      <c r="GN270" s="23"/>
      <c r="GO270" s="23"/>
      <c r="GP270" s="23"/>
      <c r="GQ270" s="23"/>
      <c r="GR270" s="23"/>
      <c r="GS270" s="23"/>
      <c r="GT270" s="23"/>
      <c r="GU270" s="23"/>
      <c r="GV270" s="23"/>
      <c r="GW270" s="23"/>
      <c r="GX270" s="23"/>
      <c r="GY270" s="23"/>
      <c r="GZ270" s="23"/>
      <c r="HA270" s="23"/>
      <c r="HB270" s="23"/>
      <c r="HC270" s="23"/>
      <c r="HD270" s="23"/>
      <c r="HE270" s="23"/>
      <c r="HF270" s="23"/>
      <c r="HG270" s="23"/>
      <c r="HH270" s="23"/>
      <c r="HI270" s="23"/>
      <c r="HJ270" s="23"/>
      <c r="HK270" s="23"/>
      <c r="HL270" s="23"/>
      <c r="HM270" s="23"/>
      <c r="HN270" s="23"/>
      <c r="HO270" s="23"/>
      <c r="HP270" s="23"/>
      <c r="HQ270" s="23"/>
      <c r="HR270" s="23"/>
      <c r="HS270" s="23"/>
      <c r="HT270" s="23"/>
      <c r="HU270" s="23"/>
      <c r="HV270" s="23"/>
      <c r="HW270" s="23"/>
      <c r="HX270" s="23"/>
      <c r="HY270" s="23"/>
      <c r="HZ270" s="23"/>
      <c r="IA270" s="23"/>
      <c r="IB270" s="23"/>
      <c r="IC270" s="23"/>
      <c r="ID270" s="23"/>
      <c r="IE270" s="23"/>
      <c r="IF270" s="23"/>
      <c r="IG270" s="23"/>
      <c r="IH270" s="23"/>
      <c r="II270" s="23"/>
      <c r="IJ270" s="23"/>
      <c r="IK270" s="23"/>
      <c r="IL270" s="23"/>
      <c r="IM270" s="23"/>
      <c r="IN270" s="23"/>
      <c r="IO270" s="23"/>
      <c r="IP270" s="23"/>
      <c r="IQ270" s="23"/>
      <c r="IR270" s="23"/>
      <c r="IS270" s="23"/>
      <c r="IT270" s="23"/>
      <c r="IU270" s="23"/>
      <c r="IV270" s="23"/>
      <c r="IW270" s="23"/>
      <c r="IX270" s="23"/>
    </row>
    <row r="271" spans="1:258" s="24" customFormat="1" ht="13.8" hidden="1">
      <c r="A271" s="24">
        <v>172</v>
      </c>
      <c r="B271" s="26">
        <f t="shared" ca="1" si="120"/>
        <v>50896</v>
      </c>
      <c r="C271" s="28">
        <f t="shared" si="127"/>
        <v>0</v>
      </c>
      <c r="D271" s="27">
        <f t="shared" si="128"/>
        <v>0</v>
      </c>
      <c r="E271" s="25"/>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c r="FO271" s="23"/>
      <c r="FP271" s="23"/>
      <c r="FQ271" s="23"/>
      <c r="FR271" s="23"/>
      <c r="FS271" s="23"/>
      <c r="FT271" s="23"/>
      <c r="FU271" s="23"/>
      <c r="FV271" s="23"/>
      <c r="FW271" s="23"/>
      <c r="FX271" s="23"/>
      <c r="FY271" s="23"/>
      <c r="FZ271" s="23"/>
      <c r="GA271" s="23"/>
      <c r="GB271" s="23"/>
      <c r="GC271" s="23"/>
      <c r="GD271" s="23"/>
      <c r="GE271" s="23"/>
      <c r="GF271" s="23"/>
      <c r="GG271" s="23"/>
      <c r="GH271" s="23"/>
      <c r="GI271" s="23"/>
      <c r="GJ271" s="23"/>
      <c r="GK271" s="23"/>
      <c r="GL271" s="23"/>
      <c r="GM271" s="23"/>
      <c r="GN271" s="23"/>
      <c r="GO271" s="23"/>
      <c r="GP271" s="23"/>
      <c r="GQ271" s="23"/>
      <c r="GR271" s="23"/>
      <c r="GS271" s="23"/>
      <c r="GT271" s="23"/>
      <c r="GU271" s="23"/>
      <c r="GV271" s="23"/>
      <c r="GW271" s="23"/>
      <c r="GX271" s="23"/>
      <c r="GY271" s="23"/>
      <c r="GZ271" s="23"/>
      <c r="HA271" s="23"/>
      <c r="HB271" s="23"/>
      <c r="HC271" s="23"/>
      <c r="HD271" s="23"/>
      <c r="HE271" s="23"/>
      <c r="HF271" s="23"/>
      <c r="HG271" s="23"/>
      <c r="HH271" s="23"/>
      <c r="HI271" s="23"/>
      <c r="HJ271" s="23"/>
      <c r="HK271" s="23"/>
      <c r="HL271" s="23"/>
      <c r="HM271" s="23"/>
      <c r="HN271" s="23"/>
      <c r="HO271" s="23"/>
      <c r="HP271" s="23"/>
      <c r="HQ271" s="23"/>
      <c r="HR271" s="23"/>
      <c r="HS271" s="23"/>
      <c r="HT271" s="23"/>
      <c r="HU271" s="23"/>
      <c r="HV271" s="23"/>
      <c r="HW271" s="23"/>
      <c r="HX271" s="23"/>
      <c r="HY271" s="23"/>
      <c r="HZ271" s="23"/>
      <c r="IA271" s="23"/>
      <c r="IB271" s="23"/>
      <c r="IC271" s="23"/>
      <c r="ID271" s="23"/>
      <c r="IE271" s="23"/>
      <c r="IF271" s="23"/>
      <c r="IG271" s="23"/>
      <c r="IH271" s="23"/>
      <c r="II271" s="23"/>
      <c r="IJ271" s="23"/>
      <c r="IK271" s="23"/>
      <c r="IL271" s="23"/>
      <c r="IM271" s="23"/>
      <c r="IN271" s="23"/>
      <c r="IO271" s="23"/>
      <c r="IP271" s="23"/>
      <c r="IQ271" s="23"/>
      <c r="IR271" s="23"/>
      <c r="IS271" s="23"/>
      <c r="IT271" s="23"/>
      <c r="IU271" s="23"/>
      <c r="IV271" s="23"/>
      <c r="IW271" s="23"/>
      <c r="IX271" s="23"/>
    </row>
    <row r="272" spans="1:258" s="24" customFormat="1" ht="13.8" hidden="1">
      <c r="A272" s="24">
        <v>173</v>
      </c>
      <c r="B272" s="26">
        <f t="shared" ca="1" si="120"/>
        <v>50927</v>
      </c>
      <c r="C272" s="28">
        <f t="shared" si="127"/>
        <v>0</v>
      </c>
      <c r="D272" s="27">
        <f t="shared" si="128"/>
        <v>0</v>
      </c>
      <c r="E272" s="25"/>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c r="FO272" s="23"/>
      <c r="FP272" s="23"/>
      <c r="FQ272" s="23"/>
      <c r="FR272" s="23"/>
      <c r="FS272" s="23"/>
      <c r="FT272" s="23"/>
      <c r="FU272" s="23"/>
      <c r="FV272" s="23"/>
      <c r="FW272" s="23"/>
      <c r="FX272" s="23"/>
      <c r="FY272" s="23"/>
      <c r="FZ272" s="23"/>
      <c r="GA272" s="23"/>
      <c r="GB272" s="23"/>
      <c r="GC272" s="23"/>
      <c r="GD272" s="23"/>
      <c r="GE272" s="23"/>
      <c r="GF272" s="23"/>
      <c r="GG272" s="23"/>
      <c r="GH272" s="23"/>
      <c r="GI272" s="23"/>
      <c r="GJ272" s="23"/>
      <c r="GK272" s="23"/>
      <c r="GL272" s="23"/>
      <c r="GM272" s="23"/>
      <c r="GN272" s="23"/>
      <c r="GO272" s="23"/>
      <c r="GP272" s="23"/>
      <c r="GQ272" s="23"/>
      <c r="GR272" s="23"/>
      <c r="GS272" s="23"/>
      <c r="GT272" s="23"/>
      <c r="GU272" s="23"/>
      <c r="GV272" s="23"/>
      <c r="GW272" s="23"/>
      <c r="GX272" s="23"/>
      <c r="GY272" s="23"/>
      <c r="GZ272" s="23"/>
      <c r="HA272" s="23"/>
      <c r="HB272" s="23"/>
      <c r="HC272" s="23"/>
      <c r="HD272" s="23"/>
      <c r="HE272" s="23"/>
      <c r="HF272" s="23"/>
      <c r="HG272" s="23"/>
      <c r="HH272" s="23"/>
      <c r="HI272" s="23"/>
      <c r="HJ272" s="23"/>
      <c r="HK272" s="23"/>
      <c r="HL272" s="23"/>
      <c r="HM272" s="23"/>
      <c r="HN272" s="23"/>
      <c r="HO272" s="23"/>
      <c r="HP272" s="23"/>
      <c r="HQ272" s="23"/>
      <c r="HR272" s="23"/>
      <c r="HS272" s="23"/>
      <c r="HT272" s="23"/>
      <c r="HU272" s="23"/>
      <c r="HV272" s="23"/>
      <c r="HW272" s="23"/>
      <c r="HX272" s="23"/>
      <c r="HY272" s="23"/>
      <c r="HZ272" s="23"/>
      <c r="IA272" s="23"/>
      <c r="IB272" s="23"/>
      <c r="IC272" s="23"/>
      <c r="ID272" s="23"/>
      <c r="IE272" s="23"/>
      <c r="IF272" s="23"/>
      <c r="IG272" s="23"/>
      <c r="IH272" s="23"/>
      <c r="II272" s="23"/>
      <c r="IJ272" s="23"/>
      <c r="IK272" s="23"/>
      <c r="IL272" s="23"/>
      <c r="IM272" s="23"/>
      <c r="IN272" s="23"/>
      <c r="IO272" s="23"/>
      <c r="IP272" s="23"/>
      <c r="IQ272" s="23"/>
      <c r="IR272" s="23"/>
      <c r="IS272" s="23"/>
      <c r="IT272" s="23"/>
      <c r="IU272" s="23"/>
      <c r="IV272" s="23"/>
      <c r="IW272" s="23"/>
      <c r="IX272" s="23"/>
    </row>
    <row r="273" spans="1:258" s="24" customFormat="1" ht="13.8" hidden="1">
      <c r="A273" s="24">
        <v>174</v>
      </c>
      <c r="B273" s="26">
        <f t="shared" ca="1" si="120"/>
        <v>50957</v>
      </c>
      <c r="C273" s="28">
        <f t="shared" si="127"/>
        <v>0</v>
      </c>
      <c r="D273" s="27">
        <f t="shared" si="128"/>
        <v>0</v>
      </c>
      <c r="E273" s="25"/>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c r="FO273" s="23"/>
      <c r="FP273" s="23"/>
      <c r="FQ273" s="23"/>
      <c r="FR273" s="23"/>
      <c r="FS273" s="23"/>
      <c r="FT273" s="23"/>
      <c r="FU273" s="23"/>
      <c r="FV273" s="23"/>
      <c r="FW273" s="23"/>
      <c r="FX273" s="23"/>
      <c r="FY273" s="23"/>
      <c r="FZ273" s="23"/>
      <c r="GA273" s="23"/>
      <c r="GB273" s="23"/>
      <c r="GC273" s="23"/>
      <c r="GD273" s="23"/>
      <c r="GE273" s="23"/>
      <c r="GF273" s="23"/>
      <c r="GG273" s="23"/>
      <c r="GH273" s="23"/>
      <c r="GI273" s="23"/>
      <c r="GJ273" s="23"/>
      <c r="GK273" s="23"/>
      <c r="GL273" s="23"/>
      <c r="GM273" s="23"/>
      <c r="GN273" s="23"/>
      <c r="GO273" s="23"/>
      <c r="GP273" s="23"/>
      <c r="GQ273" s="23"/>
      <c r="GR273" s="23"/>
      <c r="GS273" s="23"/>
      <c r="GT273" s="23"/>
      <c r="GU273" s="23"/>
      <c r="GV273" s="23"/>
      <c r="GW273" s="23"/>
      <c r="GX273" s="23"/>
      <c r="GY273" s="23"/>
      <c r="GZ273" s="23"/>
      <c r="HA273" s="23"/>
      <c r="HB273" s="23"/>
      <c r="HC273" s="23"/>
      <c r="HD273" s="23"/>
      <c r="HE273" s="23"/>
      <c r="HF273" s="23"/>
      <c r="HG273" s="23"/>
      <c r="HH273" s="23"/>
      <c r="HI273" s="23"/>
      <c r="HJ273" s="23"/>
      <c r="HK273" s="23"/>
      <c r="HL273" s="23"/>
      <c r="HM273" s="23"/>
      <c r="HN273" s="23"/>
      <c r="HO273" s="23"/>
      <c r="HP273" s="23"/>
      <c r="HQ273" s="23"/>
      <c r="HR273" s="23"/>
      <c r="HS273" s="23"/>
      <c r="HT273" s="23"/>
      <c r="HU273" s="23"/>
      <c r="HV273" s="23"/>
      <c r="HW273" s="23"/>
      <c r="HX273" s="23"/>
      <c r="HY273" s="23"/>
      <c r="HZ273" s="23"/>
      <c r="IA273" s="23"/>
      <c r="IB273" s="23"/>
      <c r="IC273" s="23"/>
      <c r="ID273" s="23"/>
      <c r="IE273" s="23"/>
      <c r="IF273" s="23"/>
      <c r="IG273" s="23"/>
      <c r="IH273" s="23"/>
      <c r="II273" s="23"/>
      <c r="IJ273" s="23"/>
      <c r="IK273" s="23"/>
      <c r="IL273" s="23"/>
      <c r="IM273" s="23"/>
      <c r="IN273" s="23"/>
      <c r="IO273" s="23"/>
      <c r="IP273" s="23"/>
      <c r="IQ273" s="23"/>
      <c r="IR273" s="23"/>
      <c r="IS273" s="23"/>
      <c r="IT273" s="23"/>
      <c r="IU273" s="23"/>
      <c r="IV273" s="23"/>
      <c r="IW273" s="23"/>
      <c r="IX273" s="23"/>
    </row>
    <row r="274" spans="1:258" s="24" customFormat="1" ht="13.8" hidden="1">
      <c r="A274" s="24">
        <v>175</v>
      </c>
      <c r="B274" s="26">
        <f t="shared" ca="1" si="120"/>
        <v>50988</v>
      </c>
      <c r="C274" s="28">
        <f t="shared" si="127"/>
        <v>0</v>
      </c>
      <c r="D274" s="27">
        <f t="shared" si="128"/>
        <v>0</v>
      </c>
      <c r="E274" s="25"/>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c r="FO274" s="23"/>
      <c r="FP274" s="23"/>
      <c r="FQ274" s="23"/>
      <c r="FR274" s="23"/>
      <c r="FS274" s="23"/>
      <c r="FT274" s="23"/>
      <c r="FU274" s="23"/>
      <c r="FV274" s="23"/>
      <c r="FW274" s="23"/>
      <c r="FX274" s="23"/>
      <c r="FY274" s="23"/>
      <c r="FZ274" s="23"/>
      <c r="GA274" s="23"/>
      <c r="GB274" s="23"/>
      <c r="GC274" s="23"/>
      <c r="GD274" s="23"/>
      <c r="GE274" s="23"/>
      <c r="GF274" s="23"/>
      <c r="GG274" s="23"/>
      <c r="GH274" s="23"/>
      <c r="GI274" s="23"/>
      <c r="GJ274" s="23"/>
      <c r="GK274" s="23"/>
      <c r="GL274" s="23"/>
      <c r="GM274" s="23"/>
      <c r="GN274" s="23"/>
      <c r="GO274" s="23"/>
      <c r="GP274" s="23"/>
      <c r="GQ274" s="23"/>
      <c r="GR274" s="23"/>
      <c r="GS274" s="23"/>
      <c r="GT274" s="23"/>
      <c r="GU274" s="23"/>
      <c r="GV274" s="23"/>
      <c r="GW274" s="23"/>
      <c r="GX274" s="23"/>
      <c r="GY274" s="23"/>
      <c r="GZ274" s="23"/>
      <c r="HA274" s="23"/>
      <c r="HB274" s="23"/>
      <c r="HC274" s="23"/>
      <c r="HD274" s="23"/>
      <c r="HE274" s="23"/>
      <c r="HF274" s="23"/>
      <c r="HG274" s="23"/>
      <c r="HH274" s="23"/>
      <c r="HI274" s="23"/>
      <c r="HJ274" s="23"/>
      <c r="HK274" s="23"/>
      <c r="HL274" s="23"/>
      <c r="HM274" s="23"/>
      <c r="HN274" s="23"/>
      <c r="HO274" s="23"/>
      <c r="HP274" s="23"/>
      <c r="HQ274" s="23"/>
      <c r="HR274" s="23"/>
      <c r="HS274" s="23"/>
      <c r="HT274" s="23"/>
      <c r="HU274" s="23"/>
      <c r="HV274" s="23"/>
      <c r="HW274" s="23"/>
      <c r="HX274" s="23"/>
      <c r="HY274" s="23"/>
      <c r="HZ274" s="23"/>
      <c r="IA274" s="23"/>
      <c r="IB274" s="23"/>
      <c r="IC274" s="23"/>
      <c r="ID274" s="23"/>
      <c r="IE274" s="23"/>
      <c r="IF274" s="23"/>
      <c r="IG274" s="23"/>
      <c r="IH274" s="23"/>
      <c r="II274" s="23"/>
      <c r="IJ274" s="23"/>
      <c r="IK274" s="23"/>
      <c r="IL274" s="23"/>
      <c r="IM274" s="23"/>
      <c r="IN274" s="23"/>
      <c r="IO274" s="23"/>
      <c r="IP274" s="23"/>
      <c r="IQ274" s="23"/>
      <c r="IR274" s="23"/>
      <c r="IS274" s="23"/>
      <c r="IT274" s="23"/>
      <c r="IU274" s="23"/>
      <c r="IV274" s="23"/>
      <c r="IW274" s="23"/>
      <c r="IX274" s="23"/>
    </row>
    <row r="275" spans="1:258" s="24" customFormat="1" ht="13.8" hidden="1">
      <c r="A275" s="24">
        <v>176</v>
      </c>
      <c r="B275" s="26">
        <f t="shared" ca="1" si="120"/>
        <v>51019</v>
      </c>
      <c r="C275" s="28">
        <f t="shared" si="127"/>
        <v>0</v>
      </c>
      <c r="D275" s="27">
        <f t="shared" si="128"/>
        <v>0</v>
      </c>
      <c r="E275" s="25"/>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c r="FO275" s="23"/>
      <c r="FP275" s="23"/>
      <c r="FQ275" s="23"/>
      <c r="FR275" s="23"/>
      <c r="FS275" s="23"/>
      <c r="FT275" s="23"/>
      <c r="FU275" s="23"/>
      <c r="FV275" s="23"/>
      <c r="FW275" s="23"/>
      <c r="FX275" s="23"/>
      <c r="FY275" s="23"/>
      <c r="FZ275" s="23"/>
      <c r="GA275" s="23"/>
      <c r="GB275" s="23"/>
      <c r="GC275" s="23"/>
      <c r="GD275" s="23"/>
      <c r="GE275" s="23"/>
      <c r="GF275" s="23"/>
      <c r="GG275" s="23"/>
      <c r="GH275" s="23"/>
      <c r="GI275" s="23"/>
      <c r="GJ275" s="23"/>
      <c r="GK275" s="23"/>
      <c r="GL275" s="23"/>
      <c r="GM275" s="23"/>
      <c r="GN275" s="23"/>
      <c r="GO275" s="23"/>
      <c r="GP275" s="23"/>
      <c r="GQ275" s="23"/>
      <c r="GR275" s="23"/>
      <c r="GS275" s="23"/>
      <c r="GT275" s="23"/>
      <c r="GU275" s="23"/>
      <c r="GV275" s="23"/>
      <c r="GW275" s="23"/>
      <c r="GX275" s="23"/>
      <c r="GY275" s="23"/>
      <c r="GZ275" s="23"/>
      <c r="HA275" s="23"/>
      <c r="HB275" s="23"/>
      <c r="HC275" s="23"/>
      <c r="HD275" s="23"/>
      <c r="HE275" s="23"/>
      <c r="HF275" s="23"/>
      <c r="HG275" s="23"/>
      <c r="HH275" s="23"/>
      <c r="HI275" s="23"/>
      <c r="HJ275" s="23"/>
      <c r="HK275" s="23"/>
      <c r="HL275" s="23"/>
      <c r="HM275" s="23"/>
      <c r="HN275" s="23"/>
      <c r="HO275" s="23"/>
      <c r="HP275" s="23"/>
      <c r="HQ275" s="23"/>
      <c r="HR275" s="23"/>
      <c r="HS275" s="23"/>
      <c r="HT275" s="23"/>
      <c r="HU275" s="23"/>
      <c r="HV275" s="23"/>
      <c r="HW275" s="23"/>
      <c r="HX275" s="23"/>
      <c r="HY275" s="23"/>
      <c r="HZ275" s="23"/>
      <c r="IA275" s="23"/>
      <c r="IB275" s="23"/>
      <c r="IC275" s="23"/>
      <c r="ID275" s="23"/>
      <c r="IE275" s="23"/>
      <c r="IF275" s="23"/>
      <c r="IG275" s="23"/>
      <c r="IH275" s="23"/>
      <c r="II275" s="23"/>
      <c r="IJ275" s="23"/>
      <c r="IK275" s="23"/>
      <c r="IL275" s="23"/>
      <c r="IM275" s="23"/>
      <c r="IN275" s="23"/>
      <c r="IO275" s="23"/>
      <c r="IP275" s="23"/>
      <c r="IQ275" s="23"/>
      <c r="IR275" s="23"/>
      <c r="IS275" s="23"/>
      <c r="IT275" s="23"/>
      <c r="IU275" s="23"/>
      <c r="IV275" s="23"/>
      <c r="IW275" s="23"/>
      <c r="IX275" s="23"/>
    </row>
    <row r="276" spans="1:258" s="24" customFormat="1" ht="13.8" hidden="1">
      <c r="A276" s="24">
        <v>177</v>
      </c>
      <c r="B276" s="26">
        <f t="shared" ca="1" si="120"/>
        <v>51049</v>
      </c>
      <c r="C276" s="28">
        <f t="shared" si="127"/>
        <v>0</v>
      </c>
      <c r="D276" s="27">
        <f t="shared" si="128"/>
        <v>0</v>
      </c>
      <c r="E276" s="25"/>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c r="FO276" s="23"/>
      <c r="FP276" s="23"/>
      <c r="FQ276" s="23"/>
      <c r="FR276" s="23"/>
      <c r="FS276" s="23"/>
      <c r="FT276" s="23"/>
      <c r="FU276" s="23"/>
      <c r="FV276" s="23"/>
      <c r="FW276" s="23"/>
      <c r="FX276" s="23"/>
      <c r="FY276" s="23"/>
      <c r="FZ276" s="23"/>
      <c r="GA276" s="23"/>
      <c r="GB276" s="23"/>
      <c r="GC276" s="23"/>
      <c r="GD276" s="23"/>
      <c r="GE276" s="23"/>
      <c r="GF276" s="23"/>
      <c r="GG276" s="23"/>
      <c r="GH276" s="23"/>
      <c r="GI276" s="23"/>
      <c r="GJ276" s="23"/>
      <c r="GK276" s="23"/>
      <c r="GL276" s="23"/>
      <c r="GM276" s="23"/>
      <c r="GN276" s="23"/>
      <c r="GO276" s="23"/>
      <c r="GP276" s="23"/>
      <c r="GQ276" s="23"/>
      <c r="GR276" s="23"/>
      <c r="GS276" s="23"/>
      <c r="GT276" s="23"/>
      <c r="GU276" s="23"/>
      <c r="GV276" s="23"/>
      <c r="GW276" s="23"/>
      <c r="GX276" s="23"/>
      <c r="GY276" s="23"/>
      <c r="GZ276" s="23"/>
      <c r="HA276" s="23"/>
      <c r="HB276" s="23"/>
      <c r="HC276" s="23"/>
      <c r="HD276" s="23"/>
      <c r="HE276" s="23"/>
      <c r="HF276" s="23"/>
      <c r="HG276" s="23"/>
      <c r="HH276" s="23"/>
      <c r="HI276" s="23"/>
      <c r="HJ276" s="23"/>
      <c r="HK276" s="23"/>
      <c r="HL276" s="23"/>
      <c r="HM276" s="23"/>
      <c r="HN276" s="23"/>
      <c r="HO276" s="23"/>
      <c r="HP276" s="23"/>
      <c r="HQ276" s="23"/>
      <c r="HR276" s="23"/>
      <c r="HS276" s="23"/>
      <c r="HT276" s="23"/>
      <c r="HU276" s="23"/>
      <c r="HV276" s="23"/>
      <c r="HW276" s="23"/>
      <c r="HX276" s="23"/>
      <c r="HY276" s="23"/>
      <c r="HZ276" s="23"/>
      <c r="IA276" s="23"/>
      <c r="IB276" s="23"/>
      <c r="IC276" s="23"/>
      <c r="ID276" s="23"/>
      <c r="IE276" s="23"/>
      <c r="IF276" s="23"/>
      <c r="IG276" s="23"/>
      <c r="IH276" s="23"/>
      <c r="II276" s="23"/>
      <c r="IJ276" s="23"/>
      <c r="IK276" s="23"/>
      <c r="IL276" s="23"/>
      <c r="IM276" s="23"/>
      <c r="IN276" s="23"/>
      <c r="IO276" s="23"/>
      <c r="IP276" s="23"/>
      <c r="IQ276" s="23"/>
      <c r="IR276" s="23"/>
      <c r="IS276" s="23"/>
      <c r="IT276" s="23"/>
      <c r="IU276" s="23"/>
      <c r="IV276" s="23"/>
      <c r="IW276" s="23"/>
      <c r="IX276" s="23"/>
    </row>
    <row r="277" spans="1:258" s="24" customFormat="1" ht="13.8" hidden="1">
      <c r="A277" s="24">
        <v>178</v>
      </c>
      <c r="B277" s="26">
        <f t="shared" ca="1" si="120"/>
        <v>51080</v>
      </c>
      <c r="C277" s="28">
        <f t="shared" si="127"/>
        <v>0</v>
      </c>
      <c r="D277" s="27">
        <f t="shared" si="128"/>
        <v>0</v>
      </c>
      <c r="E277" s="25"/>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c r="FO277" s="23"/>
      <c r="FP277" s="23"/>
      <c r="FQ277" s="23"/>
      <c r="FR277" s="23"/>
      <c r="FS277" s="23"/>
      <c r="FT277" s="23"/>
      <c r="FU277" s="23"/>
      <c r="FV277" s="23"/>
      <c r="FW277" s="23"/>
      <c r="FX277" s="23"/>
      <c r="FY277" s="23"/>
      <c r="FZ277" s="23"/>
      <c r="GA277" s="23"/>
      <c r="GB277" s="23"/>
      <c r="GC277" s="23"/>
      <c r="GD277" s="23"/>
      <c r="GE277" s="23"/>
      <c r="GF277" s="23"/>
      <c r="GG277" s="23"/>
      <c r="GH277" s="23"/>
      <c r="GI277" s="23"/>
      <c r="GJ277" s="23"/>
      <c r="GK277" s="23"/>
      <c r="GL277" s="23"/>
      <c r="GM277" s="23"/>
      <c r="GN277" s="23"/>
      <c r="GO277" s="23"/>
      <c r="GP277" s="23"/>
      <c r="GQ277" s="23"/>
      <c r="GR277" s="23"/>
      <c r="GS277" s="23"/>
      <c r="GT277" s="23"/>
      <c r="GU277" s="23"/>
      <c r="GV277" s="23"/>
      <c r="GW277" s="23"/>
      <c r="GX277" s="23"/>
      <c r="GY277" s="23"/>
      <c r="GZ277" s="23"/>
      <c r="HA277" s="23"/>
      <c r="HB277" s="23"/>
      <c r="HC277" s="23"/>
      <c r="HD277" s="23"/>
      <c r="HE277" s="23"/>
      <c r="HF277" s="23"/>
      <c r="HG277" s="23"/>
      <c r="HH277" s="23"/>
      <c r="HI277" s="23"/>
      <c r="HJ277" s="23"/>
      <c r="HK277" s="23"/>
      <c r="HL277" s="23"/>
      <c r="HM277" s="23"/>
      <c r="HN277" s="23"/>
      <c r="HO277" s="23"/>
      <c r="HP277" s="23"/>
      <c r="HQ277" s="23"/>
      <c r="HR277" s="23"/>
      <c r="HS277" s="23"/>
      <c r="HT277" s="23"/>
      <c r="HU277" s="23"/>
      <c r="HV277" s="23"/>
      <c r="HW277" s="23"/>
      <c r="HX277" s="23"/>
      <c r="HY277" s="23"/>
      <c r="HZ277" s="23"/>
      <c r="IA277" s="23"/>
      <c r="IB277" s="23"/>
      <c r="IC277" s="23"/>
      <c r="ID277" s="23"/>
      <c r="IE277" s="23"/>
      <c r="IF277" s="23"/>
      <c r="IG277" s="23"/>
      <c r="IH277" s="23"/>
      <c r="II277" s="23"/>
      <c r="IJ277" s="23"/>
      <c r="IK277" s="23"/>
      <c r="IL277" s="23"/>
      <c r="IM277" s="23"/>
      <c r="IN277" s="23"/>
      <c r="IO277" s="23"/>
      <c r="IP277" s="23"/>
      <c r="IQ277" s="23"/>
      <c r="IR277" s="23"/>
      <c r="IS277" s="23"/>
      <c r="IT277" s="23"/>
      <c r="IU277" s="23"/>
      <c r="IV277" s="23"/>
      <c r="IW277" s="23"/>
      <c r="IX277" s="23"/>
    </row>
    <row r="278" spans="1:258" s="24" customFormat="1" ht="13.8" hidden="1">
      <c r="A278" s="24">
        <v>179</v>
      </c>
      <c r="B278" s="26">
        <f t="shared" ca="1" si="120"/>
        <v>51110</v>
      </c>
      <c r="C278" s="28">
        <f t="shared" si="127"/>
        <v>0</v>
      </c>
      <c r="D278" s="27">
        <f t="shared" si="128"/>
        <v>0</v>
      </c>
      <c r="E278" s="25"/>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c r="FO278" s="23"/>
      <c r="FP278" s="23"/>
      <c r="FQ278" s="23"/>
      <c r="FR278" s="23"/>
      <c r="FS278" s="23"/>
      <c r="FT278" s="23"/>
      <c r="FU278" s="23"/>
      <c r="FV278" s="23"/>
      <c r="FW278" s="23"/>
      <c r="FX278" s="23"/>
      <c r="FY278" s="23"/>
      <c r="FZ278" s="23"/>
      <c r="GA278" s="23"/>
      <c r="GB278" s="23"/>
      <c r="GC278" s="23"/>
      <c r="GD278" s="23"/>
      <c r="GE278" s="23"/>
      <c r="GF278" s="23"/>
      <c r="GG278" s="23"/>
      <c r="GH278" s="23"/>
      <c r="GI278" s="23"/>
      <c r="GJ278" s="23"/>
      <c r="GK278" s="23"/>
      <c r="GL278" s="23"/>
      <c r="GM278" s="23"/>
      <c r="GN278" s="23"/>
      <c r="GO278" s="23"/>
      <c r="GP278" s="23"/>
      <c r="GQ278" s="23"/>
      <c r="GR278" s="23"/>
      <c r="GS278" s="23"/>
      <c r="GT278" s="23"/>
      <c r="GU278" s="23"/>
      <c r="GV278" s="23"/>
      <c r="GW278" s="23"/>
      <c r="GX278" s="23"/>
      <c r="GY278" s="23"/>
      <c r="GZ278" s="23"/>
      <c r="HA278" s="23"/>
      <c r="HB278" s="23"/>
      <c r="HC278" s="23"/>
      <c r="HD278" s="23"/>
      <c r="HE278" s="23"/>
      <c r="HF278" s="23"/>
      <c r="HG278" s="23"/>
      <c r="HH278" s="23"/>
      <c r="HI278" s="23"/>
      <c r="HJ278" s="23"/>
      <c r="HK278" s="23"/>
      <c r="HL278" s="23"/>
      <c r="HM278" s="23"/>
      <c r="HN278" s="23"/>
      <c r="HO278" s="23"/>
      <c r="HP278" s="23"/>
      <c r="HQ278" s="23"/>
      <c r="HR278" s="23"/>
      <c r="HS278" s="23"/>
      <c r="HT278" s="23"/>
      <c r="HU278" s="23"/>
      <c r="HV278" s="23"/>
      <c r="HW278" s="23"/>
      <c r="HX278" s="23"/>
      <c r="HY278" s="23"/>
      <c r="HZ278" s="23"/>
      <c r="IA278" s="23"/>
      <c r="IB278" s="23"/>
      <c r="IC278" s="23"/>
      <c r="ID278" s="23"/>
      <c r="IE278" s="23"/>
      <c r="IF278" s="23"/>
      <c r="IG278" s="23"/>
      <c r="IH278" s="23"/>
      <c r="II278" s="23"/>
      <c r="IJ278" s="23"/>
      <c r="IK278" s="23"/>
      <c r="IL278" s="23"/>
      <c r="IM278" s="23"/>
      <c r="IN278" s="23"/>
      <c r="IO278" s="23"/>
      <c r="IP278" s="23"/>
      <c r="IQ278" s="23"/>
      <c r="IR278" s="23"/>
      <c r="IS278" s="23"/>
      <c r="IT278" s="23"/>
      <c r="IU278" s="23"/>
      <c r="IV278" s="23"/>
      <c r="IW278" s="23"/>
      <c r="IX278" s="23"/>
    </row>
    <row r="279" spans="1:258" s="24" customFormat="1" ht="13.8" hidden="1">
      <c r="A279" s="24">
        <v>180</v>
      </c>
      <c r="B279" s="26">
        <f t="shared" ca="1" si="120"/>
        <v>51141</v>
      </c>
      <c r="C279" s="28">
        <f t="shared" si="127"/>
        <v>0</v>
      </c>
      <c r="D279" s="27">
        <f t="shared" si="128"/>
        <v>0</v>
      </c>
      <c r="E279" s="25"/>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c r="FO279" s="23"/>
      <c r="FP279" s="23"/>
      <c r="FQ279" s="23"/>
      <c r="FR279" s="23"/>
      <c r="FS279" s="23"/>
      <c r="FT279" s="23"/>
      <c r="FU279" s="23"/>
      <c r="FV279" s="23"/>
      <c r="FW279" s="23"/>
      <c r="FX279" s="23"/>
      <c r="FY279" s="23"/>
      <c r="FZ279" s="23"/>
      <c r="GA279" s="23"/>
      <c r="GB279" s="23"/>
      <c r="GC279" s="23"/>
      <c r="GD279" s="23"/>
      <c r="GE279" s="23"/>
      <c r="GF279" s="23"/>
      <c r="GG279" s="23"/>
      <c r="GH279" s="23"/>
      <c r="GI279" s="23"/>
      <c r="GJ279" s="23"/>
      <c r="GK279" s="23"/>
      <c r="GL279" s="23"/>
      <c r="GM279" s="23"/>
      <c r="GN279" s="23"/>
      <c r="GO279" s="23"/>
      <c r="GP279" s="23"/>
      <c r="GQ279" s="23"/>
      <c r="GR279" s="23"/>
      <c r="GS279" s="23"/>
      <c r="GT279" s="23"/>
      <c r="GU279" s="23"/>
      <c r="GV279" s="23"/>
      <c r="GW279" s="23"/>
      <c r="GX279" s="23"/>
      <c r="GY279" s="23"/>
      <c r="GZ279" s="23"/>
      <c r="HA279" s="23"/>
      <c r="HB279" s="23"/>
      <c r="HC279" s="23"/>
      <c r="HD279" s="23"/>
      <c r="HE279" s="23"/>
      <c r="HF279" s="23"/>
      <c r="HG279" s="23"/>
      <c r="HH279" s="23"/>
      <c r="HI279" s="23"/>
      <c r="HJ279" s="23"/>
      <c r="HK279" s="23"/>
      <c r="HL279" s="23"/>
      <c r="HM279" s="23"/>
      <c r="HN279" s="23"/>
      <c r="HO279" s="23"/>
      <c r="HP279" s="23"/>
      <c r="HQ279" s="23"/>
      <c r="HR279" s="23"/>
      <c r="HS279" s="23"/>
      <c r="HT279" s="23"/>
      <c r="HU279" s="23"/>
      <c r="HV279" s="23"/>
      <c r="HW279" s="23"/>
      <c r="HX279" s="23"/>
      <c r="HY279" s="23"/>
      <c r="HZ279" s="23"/>
      <c r="IA279" s="23"/>
      <c r="IB279" s="23"/>
      <c r="IC279" s="23"/>
      <c r="ID279" s="23"/>
      <c r="IE279" s="23"/>
      <c r="IF279" s="23"/>
      <c r="IG279" s="23"/>
      <c r="IH279" s="23"/>
      <c r="II279" s="23"/>
      <c r="IJ279" s="23"/>
      <c r="IK279" s="23"/>
      <c r="IL279" s="23"/>
      <c r="IM279" s="23"/>
      <c r="IN279" s="23"/>
      <c r="IO279" s="23"/>
      <c r="IP279" s="23"/>
      <c r="IQ279" s="23"/>
      <c r="IR279" s="23"/>
      <c r="IS279" s="23"/>
      <c r="IT279" s="23"/>
      <c r="IU279" s="23"/>
      <c r="IV279" s="23"/>
      <c r="IW279" s="23"/>
      <c r="IX279" s="23"/>
    </row>
    <row r="280" spans="1:258" s="24" customFormat="1" ht="13.8" hidden="1">
      <c r="A280" s="24">
        <v>181</v>
      </c>
      <c r="B280" s="26">
        <f t="shared" ca="1" si="120"/>
        <v>51172</v>
      </c>
      <c r="C280" s="28">
        <f t="shared" ref="C280:C291" si="129">L71</f>
        <v>0</v>
      </c>
      <c r="D280" s="27">
        <f t="shared" ref="D280:D291" si="130">M71</f>
        <v>0</v>
      </c>
      <c r="E280" s="25"/>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c r="FO280" s="23"/>
      <c r="FP280" s="23"/>
      <c r="FQ280" s="23"/>
      <c r="FR280" s="23"/>
      <c r="FS280" s="23"/>
      <c r="FT280" s="23"/>
      <c r="FU280" s="23"/>
      <c r="FV280" s="23"/>
      <c r="FW280" s="23"/>
      <c r="FX280" s="23"/>
      <c r="FY280" s="23"/>
      <c r="FZ280" s="23"/>
      <c r="GA280" s="23"/>
      <c r="GB280" s="23"/>
      <c r="GC280" s="23"/>
      <c r="GD280" s="23"/>
      <c r="GE280" s="23"/>
      <c r="GF280" s="23"/>
      <c r="GG280" s="23"/>
      <c r="GH280" s="23"/>
      <c r="GI280" s="23"/>
      <c r="GJ280" s="23"/>
      <c r="GK280" s="23"/>
      <c r="GL280" s="23"/>
      <c r="GM280" s="23"/>
      <c r="GN280" s="23"/>
      <c r="GO280" s="23"/>
      <c r="GP280" s="23"/>
      <c r="GQ280" s="23"/>
      <c r="GR280" s="23"/>
      <c r="GS280" s="23"/>
      <c r="GT280" s="23"/>
      <c r="GU280" s="23"/>
      <c r="GV280" s="23"/>
      <c r="GW280" s="23"/>
      <c r="GX280" s="23"/>
      <c r="GY280" s="23"/>
      <c r="GZ280" s="23"/>
      <c r="HA280" s="23"/>
      <c r="HB280" s="23"/>
      <c r="HC280" s="23"/>
      <c r="HD280" s="23"/>
      <c r="HE280" s="23"/>
      <c r="HF280" s="23"/>
      <c r="HG280" s="23"/>
      <c r="HH280" s="23"/>
      <c r="HI280" s="23"/>
      <c r="HJ280" s="23"/>
      <c r="HK280" s="23"/>
      <c r="HL280" s="23"/>
      <c r="HM280" s="23"/>
      <c r="HN280" s="23"/>
      <c r="HO280" s="23"/>
      <c r="HP280" s="23"/>
      <c r="HQ280" s="23"/>
      <c r="HR280" s="23"/>
      <c r="HS280" s="23"/>
      <c r="HT280" s="23"/>
      <c r="HU280" s="23"/>
      <c r="HV280" s="23"/>
      <c r="HW280" s="23"/>
      <c r="HX280" s="23"/>
      <c r="HY280" s="23"/>
      <c r="HZ280" s="23"/>
      <c r="IA280" s="23"/>
      <c r="IB280" s="23"/>
      <c r="IC280" s="23"/>
      <c r="ID280" s="23"/>
      <c r="IE280" s="23"/>
      <c r="IF280" s="23"/>
      <c r="IG280" s="23"/>
      <c r="IH280" s="23"/>
      <c r="II280" s="23"/>
      <c r="IJ280" s="23"/>
      <c r="IK280" s="23"/>
      <c r="IL280" s="23"/>
      <c r="IM280" s="23"/>
      <c r="IN280" s="23"/>
      <c r="IO280" s="23"/>
      <c r="IP280" s="23"/>
      <c r="IQ280" s="23"/>
      <c r="IR280" s="23"/>
      <c r="IS280" s="23"/>
      <c r="IT280" s="23"/>
      <c r="IU280" s="23"/>
      <c r="IV280" s="23"/>
      <c r="IW280" s="23"/>
      <c r="IX280" s="23"/>
    </row>
    <row r="281" spans="1:258" s="24" customFormat="1" ht="13.8" hidden="1">
      <c r="A281" s="24">
        <v>182</v>
      </c>
      <c r="B281" s="26">
        <f t="shared" ca="1" si="120"/>
        <v>51201</v>
      </c>
      <c r="C281" s="28">
        <f t="shared" si="129"/>
        <v>0</v>
      </c>
      <c r="D281" s="27">
        <f t="shared" si="130"/>
        <v>0</v>
      </c>
      <c r="E281" s="25"/>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c r="FO281" s="23"/>
      <c r="FP281" s="23"/>
      <c r="FQ281" s="23"/>
      <c r="FR281" s="23"/>
      <c r="FS281" s="23"/>
      <c r="FT281" s="23"/>
      <c r="FU281" s="23"/>
      <c r="FV281" s="23"/>
      <c r="FW281" s="23"/>
      <c r="FX281" s="23"/>
      <c r="FY281" s="23"/>
      <c r="FZ281" s="23"/>
      <c r="GA281" s="23"/>
      <c r="GB281" s="23"/>
      <c r="GC281" s="23"/>
      <c r="GD281" s="23"/>
      <c r="GE281" s="23"/>
      <c r="GF281" s="23"/>
      <c r="GG281" s="23"/>
      <c r="GH281" s="23"/>
      <c r="GI281" s="23"/>
      <c r="GJ281" s="23"/>
      <c r="GK281" s="23"/>
      <c r="GL281" s="23"/>
      <c r="GM281" s="23"/>
      <c r="GN281" s="23"/>
      <c r="GO281" s="23"/>
      <c r="GP281" s="23"/>
      <c r="GQ281" s="23"/>
      <c r="GR281" s="23"/>
      <c r="GS281" s="23"/>
      <c r="GT281" s="23"/>
      <c r="GU281" s="23"/>
      <c r="GV281" s="23"/>
      <c r="GW281" s="23"/>
      <c r="GX281" s="23"/>
      <c r="GY281" s="23"/>
      <c r="GZ281" s="23"/>
      <c r="HA281" s="23"/>
      <c r="HB281" s="23"/>
      <c r="HC281" s="23"/>
      <c r="HD281" s="23"/>
      <c r="HE281" s="23"/>
      <c r="HF281" s="23"/>
      <c r="HG281" s="23"/>
      <c r="HH281" s="23"/>
      <c r="HI281" s="23"/>
      <c r="HJ281" s="23"/>
      <c r="HK281" s="23"/>
      <c r="HL281" s="23"/>
      <c r="HM281" s="23"/>
      <c r="HN281" s="23"/>
      <c r="HO281" s="23"/>
      <c r="HP281" s="23"/>
      <c r="HQ281" s="23"/>
      <c r="HR281" s="23"/>
      <c r="HS281" s="23"/>
      <c r="HT281" s="23"/>
      <c r="HU281" s="23"/>
      <c r="HV281" s="23"/>
      <c r="HW281" s="23"/>
      <c r="HX281" s="23"/>
      <c r="HY281" s="23"/>
      <c r="HZ281" s="23"/>
      <c r="IA281" s="23"/>
      <c r="IB281" s="23"/>
      <c r="IC281" s="23"/>
      <c r="ID281" s="23"/>
      <c r="IE281" s="23"/>
      <c r="IF281" s="23"/>
      <c r="IG281" s="23"/>
      <c r="IH281" s="23"/>
      <c r="II281" s="23"/>
      <c r="IJ281" s="23"/>
      <c r="IK281" s="23"/>
      <c r="IL281" s="23"/>
      <c r="IM281" s="23"/>
      <c r="IN281" s="23"/>
      <c r="IO281" s="23"/>
      <c r="IP281" s="23"/>
      <c r="IQ281" s="23"/>
      <c r="IR281" s="23"/>
      <c r="IS281" s="23"/>
      <c r="IT281" s="23"/>
      <c r="IU281" s="23"/>
      <c r="IV281" s="23"/>
      <c r="IW281" s="23"/>
      <c r="IX281" s="23"/>
    </row>
    <row r="282" spans="1:258" s="24" customFormat="1" ht="13.8" hidden="1">
      <c r="A282" s="24">
        <v>183</v>
      </c>
      <c r="B282" s="26">
        <f t="shared" ca="1" si="120"/>
        <v>51232</v>
      </c>
      <c r="C282" s="28">
        <f t="shared" si="129"/>
        <v>0</v>
      </c>
      <c r="D282" s="27">
        <f t="shared" si="130"/>
        <v>0</v>
      </c>
      <c r="E282" s="25"/>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c r="FO282" s="23"/>
      <c r="FP282" s="23"/>
      <c r="FQ282" s="23"/>
      <c r="FR282" s="23"/>
      <c r="FS282" s="23"/>
      <c r="FT282" s="23"/>
      <c r="FU282" s="23"/>
      <c r="FV282" s="23"/>
      <c r="FW282" s="23"/>
      <c r="FX282" s="23"/>
      <c r="FY282" s="23"/>
      <c r="FZ282" s="23"/>
      <c r="GA282" s="23"/>
      <c r="GB282" s="23"/>
      <c r="GC282" s="23"/>
      <c r="GD282" s="23"/>
      <c r="GE282" s="23"/>
      <c r="GF282" s="23"/>
      <c r="GG282" s="23"/>
      <c r="GH282" s="23"/>
      <c r="GI282" s="23"/>
      <c r="GJ282" s="23"/>
      <c r="GK282" s="23"/>
      <c r="GL282" s="23"/>
      <c r="GM282" s="23"/>
      <c r="GN282" s="23"/>
      <c r="GO282" s="23"/>
      <c r="GP282" s="23"/>
      <c r="GQ282" s="23"/>
      <c r="GR282" s="23"/>
      <c r="GS282" s="23"/>
      <c r="GT282" s="23"/>
      <c r="GU282" s="23"/>
      <c r="GV282" s="23"/>
      <c r="GW282" s="23"/>
      <c r="GX282" s="23"/>
      <c r="GY282" s="23"/>
      <c r="GZ282" s="23"/>
      <c r="HA282" s="23"/>
      <c r="HB282" s="23"/>
      <c r="HC282" s="23"/>
      <c r="HD282" s="23"/>
      <c r="HE282" s="23"/>
      <c r="HF282" s="23"/>
      <c r="HG282" s="23"/>
      <c r="HH282" s="23"/>
      <c r="HI282" s="23"/>
      <c r="HJ282" s="23"/>
      <c r="HK282" s="23"/>
      <c r="HL282" s="23"/>
      <c r="HM282" s="23"/>
      <c r="HN282" s="23"/>
      <c r="HO282" s="23"/>
      <c r="HP282" s="23"/>
      <c r="HQ282" s="23"/>
      <c r="HR282" s="23"/>
      <c r="HS282" s="23"/>
      <c r="HT282" s="23"/>
      <c r="HU282" s="23"/>
      <c r="HV282" s="23"/>
      <c r="HW282" s="23"/>
      <c r="HX282" s="23"/>
      <c r="HY282" s="23"/>
      <c r="HZ282" s="23"/>
      <c r="IA282" s="23"/>
      <c r="IB282" s="23"/>
      <c r="IC282" s="23"/>
      <c r="ID282" s="23"/>
      <c r="IE282" s="23"/>
      <c r="IF282" s="23"/>
      <c r="IG282" s="23"/>
      <c r="IH282" s="23"/>
      <c r="II282" s="23"/>
      <c r="IJ282" s="23"/>
      <c r="IK282" s="23"/>
      <c r="IL282" s="23"/>
      <c r="IM282" s="23"/>
      <c r="IN282" s="23"/>
      <c r="IO282" s="23"/>
      <c r="IP282" s="23"/>
      <c r="IQ282" s="23"/>
      <c r="IR282" s="23"/>
      <c r="IS282" s="23"/>
      <c r="IT282" s="23"/>
      <c r="IU282" s="23"/>
      <c r="IV282" s="23"/>
      <c r="IW282" s="23"/>
      <c r="IX282" s="23"/>
    </row>
    <row r="283" spans="1:258" s="24" customFormat="1" ht="13.8" hidden="1">
      <c r="A283" s="24">
        <v>184</v>
      </c>
      <c r="B283" s="26">
        <f t="shared" ca="1" si="120"/>
        <v>51262</v>
      </c>
      <c r="C283" s="28">
        <f t="shared" si="129"/>
        <v>0</v>
      </c>
      <c r="D283" s="27">
        <f t="shared" si="130"/>
        <v>0</v>
      </c>
      <c r="E283" s="25"/>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c r="FO283" s="23"/>
      <c r="FP283" s="23"/>
      <c r="FQ283" s="23"/>
      <c r="FR283" s="23"/>
      <c r="FS283" s="23"/>
      <c r="FT283" s="23"/>
      <c r="FU283" s="23"/>
      <c r="FV283" s="23"/>
      <c r="FW283" s="23"/>
      <c r="FX283" s="23"/>
      <c r="FY283" s="23"/>
      <c r="FZ283" s="23"/>
      <c r="GA283" s="23"/>
      <c r="GB283" s="23"/>
      <c r="GC283" s="23"/>
      <c r="GD283" s="23"/>
      <c r="GE283" s="23"/>
      <c r="GF283" s="23"/>
      <c r="GG283" s="23"/>
      <c r="GH283" s="23"/>
      <c r="GI283" s="23"/>
      <c r="GJ283" s="23"/>
      <c r="GK283" s="23"/>
      <c r="GL283" s="23"/>
      <c r="GM283" s="23"/>
      <c r="GN283" s="23"/>
      <c r="GO283" s="23"/>
      <c r="GP283" s="23"/>
      <c r="GQ283" s="23"/>
      <c r="GR283" s="23"/>
      <c r="GS283" s="23"/>
      <c r="GT283" s="23"/>
      <c r="GU283" s="23"/>
      <c r="GV283" s="23"/>
      <c r="GW283" s="23"/>
      <c r="GX283" s="23"/>
      <c r="GY283" s="23"/>
      <c r="GZ283" s="23"/>
      <c r="HA283" s="23"/>
      <c r="HB283" s="23"/>
      <c r="HC283" s="23"/>
      <c r="HD283" s="23"/>
      <c r="HE283" s="23"/>
      <c r="HF283" s="23"/>
      <c r="HG283" s="23"/>
      <c r="HH283" s="23"/>
      <c r="HI283" s="23"/>
      <c r="HJ283" s="23"/>
      <c r="HK283" s="23"/>
      <c r="HL283" s="23"/>
      <c r="HM283" s="23"/>
      <c r="HN283" s="23"/>
      <c r="HO283" s="23"/>
      <c r="HP283" s="23"/>
      <c r="HQ283" s="23"/>
      <c r="HR283" s="23"/>
      <c r="HS283" s="23"/>
      <c r="HT283" s="23"/>
      <c r="HU283" s="23"/>
      <c r="HV283" s="23"/>
      <c r="HW283" s="23"/>
      <c r="HX283" s="23"/>
      <c r="HY283" s="23"/>
      <c r="HZ283" s="23"/>
      <c r="IA283" s="23"/>
      <c r="IB283" s="23"/>
      <c r="IC283" s="23"/>
      <c r="ID283" s="23"/>
      <c r="IE283" s="23"/>
      <c r="IF283" s="23"/>
      <c r="IG283" s="23"/>
      <c r="IH283" s="23"/>
      <c r="II283" s="23"/>
      <c r="IJ283" s="23"/>
      <c r="IK283" s="23"/>
      <c r="IL283" s="23"/>
      <c r="IM283" s="23"/>
      <c r="IN283" s="23"/>
      <c r="IO283" s="23"/>
      <c r="IP283" s="23"/>
      <c r="IQ283" s="23"/>
      <c r="IR283" s="23"/>
      <c r="IS283" s="23"/>
      <c r="IT283" s="23"/>
      <c r="IU283" s="23"/>
      <c r="IV283" s="23"/>
      <c r="IW283" s="23"/>
      <c r="IX283" s="23"/>
    </row>
    <row r="284" spans="1:258" s="24" customFormat="1" ht="13.8" hidden="1">
      <c r="A284" s="24">
        <v>185</v>
      </c>
      <c r="B284" s="26">
        <f t="shared" ca="1" si="120"/>
        <v>51293</v>
      </c>
      <c r="C284" s="28">
        <f t="shared" si="129"/>
        <v>0</v>
      </c>
      <c r="D284" s="27">
        <f t="shared" si="130"/>
        <v>0</v>
      </c>
      <c r="E284" s="25"/>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c r="FO284" s="23"/>
      <c r="FP284" s="23"/>
      <c r="FQ284" s="23"/>
      <c r="FR284" s="23"/>
      <c r="FS284" s="23"/>
      <c r="FT284" s="23"/>
      <c r="FU284" s="23"/>
      <c r="FV284" s="23"/>
      <c r="FW284" s="23"/>
      <c r="FX284" s="23"/>
      <c r="FY284" s="23"/>
      <c r="FZ284" s="23"/>
      <c r="GA284" s="23"/>
      <c r="GB284" s="23"/>
      <c r="GC284" s="23"/>
      <c r="GD284" s="23"/>
      <c r="GE284" s="23"/>
      <c r="GF284" s="23"/>
      <c r="GG284" s="23"/>
      <c r="GH284" s="23"/>
      <c r="GI284" s="23"/>
      <c r="GJ284" s="23"/>
      <c r="GK284" s="23"/>
      <c r="GL284" s="23"/>
      <c r="GM284" s="23"/>
      <c r="GN284" s="23"/>
      <c r="GO284" s="23"/>
      <c r="GP284" s="23"/>
      <c r="GQ284" s="23"/>
      <c r="GR284" s="23"/>
      <c r="GS284" s="23"/>
      <c r="GT284" s="23"/>
      <c r="GU284" s="23"/>
      <c r="GV284" s="23"/>
      <c r="GW284" s="23"/>
      <c r="GX284" s="23"/>
      <c r="GY284" s="23"/>
      <c r="GZ284" s="23"/>
      <c r="HA284" s="23"/>
      <c r="HB284" s="23"/>
      <c r="HC284" s="23"/>
      <c r="HD284" s="23"/>
      <c r="HE284" s="23"/>
      <c r="HF284" s="23"/>
      <c r="HG284" s="23"/>
      <c r="HH284" s="23"/>
      <c r="HI284" s="23"/>
      <c r="HJ284" s="23"/>
      <c r="HK284" s="23"/>
      <c r="HL284" s="23"/>
      <c r="HM284" s="23"/>
      <c r="HN284" s="23"/>
      <c r="HO284" s="23"/>
      <c r="HP284" s="23"/>
      <c r="HQ284" s="23"/>
      <c r="HR284" s="23"/>
      <c r="HS284" s="23"/>
      <c r="HT284" s="23"/>
      <c r="HU284" s="23"/>
      <c r="HV284" s="23"/>
      <c r="HW284" s="23"/>
      <c r="HX284" s="23"/>
      <c r="HY284" s="23"/>
      <c r="HZ284" s="23"/>
      <c r="IA284" s="23"/>
      <c r="IB284" s="23"/>
      <c r="IC284" s="23"/>
      <c r="ID284" s="23"/>
      <c r="IE284" s="23"/>
      <c r="IF284" s="23"/>
      <c r="IG284" s="23"/>
      <c r="IH284" s="23"/>
      <c r="II284" s="23"/>
      <c r="IJ284" s="23"/>
      <c r="IK284" s="23"/>
      <c r="IL284" s="23"/>
      <c r="IM284" s="23"/>
      <c r="IN284" s="23"/>
      <c r="IO284" s="23"/>
      <c r="IP284" s="23"/>
      <c r="IQ284" s="23"/>
      <c r="IR284" s="23"/>
      <c r="IS284" s="23"/>
      <c r="IT284" s="23"/>
      <c r="IU284" s="23"/>
      <c r="IV284" s="23"/>
      <c r="IW284" s="23"/>
      <c r="IX284" s="23"/>
    </row>
    <row r="285" spans="1:258" s="24" customFormat="1" ht="13.8" hidden="1">
      <c r="A285" s="24">
        <v>186</v>
      </c>
      <c r="B285" s="26">
        <f t="shared" ca="1" si="120"/>
        <v>51323</v>
      </c>
      <c r="C285" s="28">
        <f t="shared" si="129"/>
        <v>0</v>
      </c>
      <c r="D285" s="27">
        <f t="shared" si="130"/>
        <v>0</v>
      </c>
      <c r="E285" s="25"/>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c r="FO285" s="23"/>
      <c r="FP285" s="23"/>
      <c r="FQ285" s="23"/>
      <c r="FR285" s="23"/>
      <c r="FS285" s="23"/>
      <c r="FT285" s="23"/>
      <c r="FU285" s="23"/>
      <c r="FV285" s="23"/>
      <c r="FW285" s="23"/>
      <c r="FX285" s="23"/>
      <c r="FY285" s="23"/>
      <c r="FZ285" s="23"/>
      <c r="GA285" s="23"/>
      <c r="GB285" s="23"/>
      <c r="GC285" s="23"/>
      <c r="GD285" s="23"/>
      <c r="GE285" s="23"/>
      <c r="GF285" s="23"/>
      <c r="GG285" s="23"/>
      <c r="GH285" s="23"/>
      <c r="GI285" s="23"/>
      <c r="GJ285" s="23"/>
      <c r="GK285" s="23"/>
      <c r="GL285" s="23"/>
      <c r="GM285" s="23"/>
      <c r="GN285" s="23"/>
      <c r="GO285" s="23"/>
      <c r="GP285" s="23"/>
      <c r="GQ285" s="23"/>
      <c r="GR285" s="23"/>
      <c r="GS285" s="23"/>
      <c r="GT285" s="23"/>
      <c r="GU285" s="23"/>
      <c r="GV285" s="23"/>
      <c r="GW285" s="23"/>
      <c r="GX285" s="23"/>
      <c r="GY285" s="23"/>
      <c r="GZ285" s="23"/>
      <c r="HA285" s="23"/>
      <c r="HB285" s="23"/>
      <c r="HC285" s="23"/>
      <c r="HD285" s="23"/>
      <c r="HE285" s="23"/>
      <c r="HF285" s="23"/>
      <c r="HG285" s="23"/>
      <c r="HH285" s="23"/>
      <c r="HI285" s="23"/>
      <c r="HJ285" s="23"/>
      <c r="HK285" s="23"/>
      <c r="HL285" s="23"/>
      <c r="HM285" s="23"/>
      <c r="HN285" s="23"/>
      <c r="HO285" s="23"/>
      <c r="HP285" s="23"/>
      <c r="HQ285" s="23"/>
      <c r="HR285" s="23"/>
      <c r="HS285" s="23"/>
      <c r="HT285" s="23"/>
      <c r="HU285" s="23"/>
      <c r="HV285" s="23"/>
      <c r="HW285" s="23"/>
      <c r="HX285" s="23"/>
      <c r="HY285" s="23"/>
      <c r="HZ285" s="23"/>
      <c r="IA285" s="23"/>
      <c r="IB285" s="23"/>
      <c r="IC285" s="23"/>
      <c r="ID285" s="23"/>
      <c r="IE285" s="23"/>
      <c r="IF285" s="23"/>
      <c r="IG285" s="23"/>
      <c r="IH285" s="23"/>
      <c r="II285" s="23"/>
      <c r="IJ285" s="23"/>
      <c r="IK285" s="23"/>
      <c r="IL285" s="23"/>
      <c r="IM285" s="23"/>
      <c r="IN285" s="23"/>
      <c r="IO285" s="23"/>
      <c r="IP285" s="23"/>
      <c r="IQ285" s="23"/>
      <c r="IR285" s="23"/>
      <c r="IS285" s="23"/>
      <c r="IT285" s="23"/>
      <c r="IU285" s="23"/>
      <c r="IV285" s="23"/>
      <c r="IW285" s="23"/>
      <c r="IX285" s="23"/>
    </row>
    <row r="286" spans="1:258" s="24" customFormat="1" ht="13.8" hidden="1">
      <c r="A286" s="24">
        <v>187</v>
      </c>
      <c r="B286" s="26">
        <f t="shared" ca="1" si="120"/>
        <v>51354</v>
      </c>
      <c r="C286" s="28">
        <f t="shared" si="129"/>
        <v>0</v>
      </c>
      <c r="D286" s="27">
        <f t="shared" si="130"/>
        <v>0</v>
      </c>
      <c r="E286" s="25"/>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c r="FO286" s="23"/>
      <c r="FP286" s="23"/>
      <c r="FQ286" s="23"/>
      <c r="FR286" s="23"/>
      <c r="FS286" s="23"/>
      <c r="FT286" s="23"/>
      <c r="FU286" s="23"/>
      <c r="FV286" s="23"/>
      <c r="FW286" s="23"/>
      <c r="FX286" s="23"/>
      <c r="FY286" s="23"/>
      <c r="FZ286" s="23"/>
      <c r="GA286" s="23"/>
      <c r="GB286" s="23"/>
      <c r="GC286" s="23"/>
      <c r="GD286" s="23"/>
      <c r="GE286" s="23"/>
      <c r="GF286" s="23"/>
      <c r="GG286" s="23"/>
      <c r="GH286" s="23"/>
      <c r="GI286" s="23"/>
      <c r="GJ286" s="23"/>
      <c r="GK286" s="23"/>
      <c r="GL286" s="23"/>
      <c r="GM286" s="23"/>
      <c r="GN286" s="23"/>
      <c r="GO286" s="23"/>
      <c r="GP286" s="23"/>
      <c r="GQ286" s="23"/>
      <c r="GR286" s="23"/>
      <c r="GS286" s="23"/>
      <c r="GT286" s="23"/>
      <c r="GU286" s="23"/>
      <c r="GV286" s="23"/>
      <c r="GW286" s="23"/>
      <c r="GX286" s="23"/>
      <c r="GY286" s="23"/>
      <c r="GZ286" s="23"/>
      <c r="HA286" s="23"/>
      <c r="HB286" s="23"/>
      <c r="HC286" s="23"/>
      <c r="HD286" s="23"/>
      <c r="HE286" s="23"/>
      <c r="HF286" s="23"/>
      <c r="HG286" s="23"/>
      <c r="HH286" s="23"/>
      <c r="HI286" s="23"/>
      <c r="HJ286" s="23"/>
      <c r="HK286" s="23"/>
      <c r="HL286" s="23"/>
      <c r="HM286" s="23"/>
      <c r="HN286" s="23"/>
      <c r="HO286" s="23"/>
      <c r="HP286" s="23"/>
      <c r="HQ286" s="23"/>
      <c r="HR286" s="23"/>
      <c r="HS286" s="23"/>
      <c r="HT286" s="23"/>
      <c r="HU286" s="23"/>
      <c r="HV286" s="23"/>
      <c r="HW286" s="23"/>
      <c r="HX286" s="23"/>
      <c r="HY286" s="23"/>
      <c r="HZ286" s="23"/>
      <c r="IA286" s="23"/>
      <c r="IB286" s="23"/>
      <c r="IC286" s="23"/>
      <c r="ID286" s="23"/>
      <c r="IE286" s="23"/>
      <c r="IF286" s="23"/>
      <c r="IG286" s="23"/>
      <c r="IH286" s="23"/>
      <c r="II286" s="23"/>
      <c r="IJ286" s="23"/>
      <c r="IK286" s="23"/>
      <c r="IL286" s="23"/>
      <c r="IM286" s="23"/>
      <c r="IN286" s="23"/>
      <c r="IO286" s="23"/>
      <c r="IP286" s="23"/>
      <c r="IQ286" s="23"/>
      <c r="IR286" s="23"/>
      <c r="IS286" s="23"/>
      <c r="IT286" s="23"/>
      <c r="IU286" s="23"/>
      <c r="IV286" s="23"/>
      <c r="IW286" s="23"/>
      <c r="IX286" s="23"/>
    </row>
    <row r="287" spans="1:258" s="24" customFormat="1" ht="13.8" hidden="1">
      <c r="A287" s="24">
        <v>188</v>
      </c>
      <c r="B287" s="26">
        <f t="shared" ca="1" si="120"/>
        <v>51385</v>
      </c>
      <c r="C287" s="28">
        <f t="shared" si="129"/>
        <v>0</v>
      </c>
      <c r="D287" s="27">
        <f t="shared" si="130"/>
        <v>0</v>
      </c>
      <c r="E287" s="25"/>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c r="FO287" s="23"/>
      <c r="FP287" s="23"/>
      <c r="FQ287" s="23"/>
      <c r="FR287" s="23"/>
      <c r="FS287" s="23"/>
      <c r="FT287" s="23"/>
      <c r="FU287" s="23"/>
      <c r="FV287" s="23"/>
      <c r="FW287" s="23"/>
      <c r="FX287" s="23"/>
      <c r="FY287" s="23"/>
      <c r="FZ287" s="23"/>
      <c r="GA287" s="23"/>
      <c r="GB287" s="23"/>
      <c r="GC287" s="23"/>
      <c r="GD287" s="23"/>
      <c r="GE287" s="23"/>
      <c r="GF287" s="23"/>
      <c r="GG287" s="23"/>
      <c r="GH287" s="23"/>
      <c r="GI287" s="23"/>
      <c r="GJ287" s="23"/>
      <c r="GK287" s="23"/>
      <c r="GL287" s="23"/>
      <c r="GM287" s="23"/>
      <c r="GN287" s="23"/>
      <c r="GO287" s="23"/>
      <c r="GP287" s="23"/>
      <c r="GQ287" s="23"/>
      <c r="GR287" s="23"/>
      <c r="GS287" s="23"/>
      <c r="GT287" s="23"/>
      <c r="GU287" s="23"/>
      <c r="GV287" s="23"/>
      <c r="GW287" s="23"/>
      <c r="GX287" s="23"/>
      <c r="GY287" s="23"/>
      <c r="GZ287" s="23"/>
      <c r="HA287" s="23"/>
      <c r="HB287" s="23"/>
      <c r="HC287" s="23"/>
      <c r="HD287" s="23"/>
      <c r="HE287" s="23"/>
      <c r="HF287" s="23"/>
      <c r="HG287" s="23"/>
      <c r="HH287" s="23"/>
      <c r="HI287" s="23"/>
      <c r="HJ287" s="23"/>
      <c r="HK287" s="23"/>
      <c r="HL287" s="23"/>
      <c r="HM287" s="23"/>
      <c r="HN287" s="23"/>
      <c r="HO287" s="23"/>
      <c r="HP287" s="23"/>
      <c r="HQ287" s="23"/>
      <c r="HR287" s="23"/>
      <c r="HS287" s="23"/>
      <c r="HT287" s="23"/>
      <c r="HU287" s="23"/>
      <c r="HV287" s="23"/>
      <c r="HW287" s="23"/>
      <c r="HX287" s="23"/>
      <c r="HY287" s="23"/>
      <c r="HZ287" s="23"/>
      <c r="IA287" s="23"/>
      <c r="IB287" s="23"/>
      <c r="IC287" s="23"/>
      <c r="ID287" s="23"/>
      <c r="IE287" s="23"/>
      <c r="IF287" s="23"/>
      <c r="IG287" s="23"/>
      <c r="IH287" s="23"/>
      <c r="II287" s="23"/>
      <c r="IJ287" s="23"/>
      <c r="IK287" s="23"/>
      <c r="IL287" s="23"/>
      <c r="IM287" s="23"/>
      <c r="IN287" s="23"/>
      <c r="IO287" s="23"/>
      <c r="IP287" s="23"/>
      <c r="IQ287" s="23"/>
      <c r="IR287" s="23"/>
      <c r="IS287" s="23"/>
      <c r="IT287" s="23"/>
      <c r="IU287" s="23"/>
      <c r="IV287" s="23"/>
      <c r="IW287" s="23"/>
      <c r="IX287" s="23"/>
    </row>
    <row r="288" spans="1:258" s="24" customFormat="1" ht="13.8" hidden="1">
      <c r="A288" s="24">
        <v>189</v>
      </c>
      <c r="B288" s="26">
        <f t="shared" ca="1" si="120"/>
        <v>51415</v>
      </c>
      <c r="C288" s="28">
        <f t="shared" si="129"/>
        <v>0</v>
      </c>
      <c r="D288" s="27">
        <f t="shared" si="130"/>
        <v>0</v>
      </c>
      <c r="E288" s="25"/>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c r="FO288" s="23"/>
      <c r="FP288" s="23"/>
      <c r="FQ288" s="23"/>
      <c r="FR288" s="23"/>
      <c r="FS288" s="23"/>
      <c r="FT288" s="23"/>
      <c r="FU288" s="23"/>
      <c r="FV288" s="23"/>
      <c r="FW288" s="23"/>
      <c r="FX288" s="23"/>
      <c r="FY288" s="23"/>
      <c r="FZ288" s="23"/>
      <c r="GA288" s="23"/>
      <c r="GB288" s="23"/>
      <c r="GC288" s="23"/>
      <c r="GD288" s="23"/>
      <c r="GE288" s="23"/>
      <c r="GF288" s="23"/>
      <c r="GG288" s="23"/>
      <c r="GH288" s="23"/>
      <c r="GI288" s="23"/>
      <c r="GJ288" s="23"/>
      <c r="GK288" s="23"/>
      <c r="GL288" s="23"/>
      <c r="GM288" s="23"/>
      <c r="GN288" s="23"/>
      <c r="GO288" s="23"/>
      <c r="GP288" s="23"/>
      <c r="GQ288" s="23"/>
      <c r="GR288" s="23"/>
      <c r="GS288" s="23"/>
      <c r="GT288" s="23"/>
      <c r="GU288" s="23"/>
      <c r="GV288" s="23"/>
      <c r="GW288" s="23"/>
      <c r="GX288" s="23"/>
      <c r="GY288" s="23"/>
      <c r="GZ288" s="23"/>
      <c r="HA288" s="23"/>
      <c r="HB288" s="23"/>
      <c r="HC288" s="23"/>
      <c r="HD288" s="23"/>
      <c r="HE288" s="23"/>
      <c r="HF288" s="23"/>
      <c r="HG288" s="23"/>
      <c r="HH288" s="23"/>
      <c r="HI288" s="23"/>
      <c r="HJ288" s="23"/>
      <c r="HK288" s="23"/>
      <c r="HL288" s="23"/>
      <c r="HM288" s="23"/>
      <c r="HN288" s="23"/>
      <c r="HO288" s="23"/>
      <c r="HP288" s="23"/>
      <c r="HQ288" s="23"/>
      <c r="HR288" s="23"/>
      <c r="HS288" s="23"/>
      <c r="HT288" s="23"/>
      <c r="HU288" s="23"/>
      <c r="HV288" s="23"/>
      <c r="HW288" s="23"/>
      <c r="HX288" s="23"/>
      <c r="HY288" s="23"/>
      <c r="HZ288" s="23"/>
      <c r="IA288" s="23"/>
      <c r="IB288" s="23"/>
      <c r="IC288" s="23"/>
      <c r="ID288" s="23"/>
      <c r="IE288" s="23"/>
      <c r="IF288" s="23"/>
      <c r="IG288" s="23"/>
      <c r="IH288" s="23"/>
      <c r="II288" s="23"/>
      <c r="IJ288" s="23"/>
      <c r="IK288" s="23"/>
      <c r="IL288" s="23"/>
      <c r="IM288" s="23"/>
      <c r="IN288" s="23"/>
      <c r="IO288" s="23"/>
      <c r="IP288" s="23"/>
      <c r="IQ288" s="23"/>
      <c r="IR288" s="23"/>
      <c r="IS288" s="23"/>
      <c r="IT288" s="23"/>
      <c r="IU288" s="23"/>
      <c r="IV288" s="23"/>
      <c r="IW288" s="23"/>
      <c r="IX288" s="23"/>
    </row>
    <row r="289" spans="1:258" s="24" customFormat="1" ht="13.8" hidden="1">
      <c r="A289" s="24">
        <v>190</v>
      </c>
      <c r="B289" s="26">
        <f t="shared" ca="1" si="120"/>
        <v>51446</v>
      </c>
      <c r="C289" s="28">
        <f t="shared" si="129"/>
        <v>0</v>
      </c>
      <c r="D289" s="27">
        <f t="shared" si="130"/>
        <v>0</v>
      </c>
      <c r="E289" s="25"/>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c r="FO289" s="23"/>
      <c r="FP289" s="23"/>
      <c r="FQ289" s="23"/>
      <c r="FR289" s="23"/>
      <c r="FS289" s="23"/>
      <c r="FT289" s="23"/>
      <c r="FU289" s="23"/>
      <c r="FV289" s="23"/>
      <c r="FW289" s="23"/>
      <c r="FX289" s="23"/>
      <c r="FY289" s="23"/>
      <c r="FZ289" s="23"/>
      <c r="GA289" s="23"/>
      <c r="GB289" s="23"/>
      <c r="GC289" s="23"/>
      <c r="GD289" s="23"/>
      <c r="GE289" s="23"/>
      <c r="GF289" s="23"/>
      <c r="GG289" s="23"/>
      <c r="GH289" s="23"/>
      <c r="GI289" s="23"/>
      <c r="GJ289" s="23"/>
      <c r="GK289" s="23"/>
      <c r="GL289" s="23"/>
      <c r="GM289" s="23"/>
      <c r="GN289" s="23"/>
      <c r="GO289" s="23"/>
      <c r="GP289" s="23"/>
      <c r="GQ289" s="23"/>
      <c r="GR289" s="23"/>
      <c r="GS289" s="23"/>
      <c r="GT289" s="23"/>
      <c r="GU289" s="23"/>
      <c r="GV289" s="23"/>
      <c r="GW289" s="23"/>
      <c r="GX289" s="23"/>
      <c r="GY289" s="23"/>
      <c r="GZ289" s="23"/>
      <c r="HA289" s="23"/>
      <c r="HB289" s="23"/>
      <c r="HC289" s="23"/>
      <c r="HD289" s="23"/>
      <c r="HE289" s="23"/>
      <c r="HF289" s="23"/>
      <c r="HG289" s="23"/>
      <c r="HH289" s="23"/>
      <c r="HI289" s="23"/>
      <c r="HJ289" s="23"/>
      <c r="HK289" s="23"/>
      <c r="HL289" s="23"/>
      <c r="HM289" s="23"/>
      <c r="HN289" s="23"/>
      <c r="HO289" s="23"/>
      <c r="HP289" s="23"/>
      <c r="HQ289" s="23"/>
      <c r="HR289" s="23"/>
      <c r="HS289" s="23"/>
      <c r="HT289" s="23"/>
      <c r="HU289" s="23"/>
      <c r="HV289" s="23"/>
      <c r="HW289" s="23"/>
      <c r="HX289" s="23"/>
      <c r="HY289" s="23"/>
      <c r="HZ289" s="23"/>
      <c r="IA289" s="23"/>
      <c r="IB289" s="23"/>
      <c r="IC289" s="23"/>
      <c r="ID289" s="23"/>
      <c r="IE289" s="23"/>
      <c r="IF289" s="23"/>
      <c r="IG289" s="23"/>
      <c r="IH289" s="23"/>
      <c r="II289" s="23"/>
      <c r="IJ289" s="23"/>
      <c r="IK289" s="23"/>
      <c r="IL289" s="23"/>
      <c r="IM289" s="23"/>
      <c r="IN289" s="23"/>
      <c r="IO289" s="23"/>
      <c r="IP289" s="23"/>
      <c r="IQ289" s="23"/>
      <c r="IR289" s="23"/>
      <c r="IS289" s="23"/>
      <c r="IT289" s="23"/>
      <c r="IU289" s="23"/>
      <c r="IV289" s="23"/>
      <c r="IW289" s="23"/>
      <c r="IX289" s="23"/>
    </row>
    <row r="290" spans="1:258" s="24" customFormat="1" ht="13.8" hidden="1">
      <c r="A290" s="24">
        <v>191</v>
      </c>
      <c r="B290" s="26">
        <f t="shared" ca="1" si="120"/>
        <v>51476</v>
      </c>
      <c r="C290" s="28">
        <f t="shared" si="129"/>
        <v>0</v>
      </c>
      <c r="D290" s="27">
        <f t="shared" si="130"/>
        <v>0</v>
      </c>
      <c r="E290" s="25"/>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c r="FO290" s="23"/>
      <c r="FP290" s="23"/>
      <c r="FQ290" s="23"/>
      <c r="FR290" s="23"/>
      <c r="FS290" s="23"/>
      <c r="FT290" s="23"/>
      <c r="FU290" s="23"/>
      <c r="FV290" s="23"/>
      <c r="FW290" s="23"/>
      <c r="FX290" s="23"/>
      <c r="FY290" s="23"/>
      <c r="FZ290" s="23"/>
      <c r="GA290" s="23"/>
      <c r="GB290" s="23"/>
      <c r="GC290" s="23"/>
      <c r="GD290" s="23"/>
      <c r="GE290" s="23"/>
      <c r="GF290" s="23"/>
      <c r="GG290" s="23"/>
      <c r="GH290" s="23"/>
      <c r="GI290" s="23"/>
      <c r="GJ290" s="23"/>
      <c r="GK290" s="23"/>
      <c r="GL290" s="23"/>
      <c r="GM290" s="23"/>
      <c r="GN290" s="23"/>
      <c r="GO290" s="23"/>
      <c r="GP290" s="23"/>
      <c r="GQ290" s="23"/>
      <c r="GR290" s="23"/>
      <c r="GS290" s="23"/>
      <c r="GT290" s="23"/>
      <c r="GU290" s="23"/>
      <c r="GV290" s="23"/>
      <c r="GW290" s="23"/>
      <c r="GX290" s="23"/>
      <c r="GY290" s="23"/>
      <c r="GZ290" s="23"/>
      <c r="HA290" s="23"/>
      <c r="HB290" s="23"/>
      <c r="HC290" s="23"/>
      <c r="HD290" s="23"/>
      <c r="HE290" s="23"/>
      <c r="HF290" s="23"/>
      <c r="HG290" s="23"/>
      <c r="HH290" s="23"/>
      <c r="HI290" s="23"/>
      <c r="HJ290" s="23"/>
      <c r="HK290" s="23"/>
      <c r="HL290" s="23"/>
      <c r="HM290" s="23"/>
      <c r="HN290" s="23"/>
      <c r="HO290" s="23"/>
      <c r="HP290" s="23"/>
      <c r="HQ290" s="23"/>
      <c r="HR290" s="23"/>
      <c r="HS290" s="23"/>
      <c r="HT290" s="23"/>
      <c r="HU290" s="23"/>
      <c r="HV290" s="23"/>
      <c r="HW290" s="23"/>
      <c r="HX290" s="23"/>
      <c r="HY290" s="23"/>
      <c r="HZ290" s="23"/>
      <c r="IA290" s="23"/>
      <c r="IB290" s="23"/>
      <c r="IC290" s="23"/>
      <c r="ID290" s="23"/>
      <c r="IE290" s="23"/>
      <c r="IF290" s="23"/>
      <c r="IG290" s="23"/>
      <c r="IH290" s="23"/>
      <c r="II290" s="23"/>
      <c r="IJ290" s="23"/>
      <c r="IK290" s="23"/>
      <c r="IL290" s="23"/>
      <c r="IM290" s="23"/>
      <c r="IN290" s="23"/>
      <c r="IO290" s="23"/>
      <c r="IP290" s="23"/>
      <c r="IQ290" s="23"/>
      <c r="IR290" s="23"/>
      <c r="IS290" s="23"/>
      <c r="IT290" s="23"/>
      <c r="IU290" s="23"/>
      <c r="IV290" s="23"/>
      <c r="IW290" s="23"/>
      <c r="IX290" s="23"/>
    </row>
    <row r="291" spans="1:258" s="24" customFormat="1" ht="13.8" hidden="1">
      <c r="A291" s="24">
        <v>192</v>
      </c>
      <c r="B291" s="26">
        <f t="shared" ca="1" si="120"/>
        <v>51507</v>
      </c>
      <c r="C291" s="28">
        <f t="shared" si="129"/>
        <v>0</v>
      </c>
      <c r="D291" s="27">
        <f t="shared" si="130"/>
        <v>0</v>
      </c>
      <c r="E291" s="25"/>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c r="FO291" s="23"/>
      <c r="FP291" s="23"/>
      <c r="FQ291" s="23"/>
      <c r="FR291" s="23"/>
      <c r="FS291" s="23"/>
      <c r="FT291" s="23"/>
      <c r="FU291" s="23"/>
      <c r="FV291" s="23"/>
      <c r="FW291" s="23"/>
      <c r="FX291" s="23"/>
      <c r="FY291" s="23"/>
      <c r="FZ291" s="23"/>
      <c r="GA291" s="23"/>
      <c r="GB291" s="23"/>
      <c r="GC291" s="23"/>
      <c r="GD291" s="23"/>
      <c r="GE291" s="23"/>
      <c r="GF291" s="23"/>
      <c r="GG291" s="23"/>
      <c r="GH291" s="23"/>
      <c r="GI291" s="23"/>
      <c r="GJ291" s="23"/>
      <c r="GK291" s="23"/>
      <c r="GL291" s="23"/>
      <c r="GM291" s="23"/>
      <c r="GN291" s="23"/>
      <c r="GO291" s="23"/>
      <c r="GP291" s="23"/>
      <c r="GQ291" s="23"/>
      <c r="GR291" s="23"/>
      <c r="GS291" s="23"/>
      <c r="GT291" s="23"/>
      <c r="GU291" s="23"/>
      <c r="GV291" s="23"/>
      <c r="GW291" s="23"/>
      <c r="GX291" s="23"/>
      <c r="GY291" s="23"/>
      <c r="GZ291" s="23"/>
      <c r="HA291" s="23"/>
      <c r="HB291" s="23"/>
      <c r="HC291" s="23"/>
      <c r="HD291" s="23"/>
      <c r="HE291" s="23"/>
      <c r="HF291" s="23"/>
      <c r="HG291" s="23"/>
      <c r="HH291" s="23"/>
      <c r="HI291" s="23"/>
      <c r="HJ291" s="23"/>
      <c r="HK291" s="23"/>
      <c r="HL291" s="23"/>
      <c r="HM291" s="23"/>
      <c r="HN291" s="23"/>
      <c r="HO291" s="23"/>
      <c r="HP291" s="23"/>
      <c r="HQ291" s="23"/>
      <c r="HR291" s="23"/>
      <c r="HS291" s="23"/>
      <c r="HT291" s="23"/>
      <c r="HU291" s="23"/>
      <c r="HV291" s="23"/>
      <c r="HW291" s="23"/>
      <c r="HX291" s="23"/>
      <c r="HY291" s="23"/>
      <c r="HZ291" s="23"/>
      <c r="IA291" s="23"/>
      <c r="IB291" s="23"/>
      <c r="IC291" s="23"/>
      <c r="ID291" s="23"/>
      <c r="IE291" s="23"/>
      <c r="IF291" s="23"/>
      <c r="IG291" s="23"/>
      <c r="IH291" s="23"/>
      <c r="II291" s="23"/>
      <c r="IJ291" s="23"/>
      <c r="IK291" s="23"/>
      <c r="IL291" s="23"/>
      <c r="IM291" s="23"/>
      <c r="IN291" s="23"/>
      <c r="IO291" s="23"/>
      <c r="IP291" s="23"/>
      <c r="IQ291" s="23"/>
      <c r="IR291" s="23"/>
      <c r="IS291" s="23"/>
      <c r="IT291" s="23"/>
      <c r="IU291" s="23"/>
      <c r="IV291" s="23"/>
      <c r="IW291" s="23"/>
      <c r="IX291" s="23"/>
    </row>
    <row r="292" spans="1:258" s="24" customFormat="1" ht="13.8" hidden="1">
      <c r="A292" s="24">
        <v>193</v>
      </c>
      <c r="B292" s="26">
        <f t="shared" ref="B292:B339" ca="1" si="131">EDATE(B291,1)</f>
        <v>51538</v>
      </c>
      <c r="C292" s="28">
        <f t="shared" ref="C292:C303" si="132">R71</f>
        <v>0</v>
      </c>
      <c r="D292" s="27">
        <f t="shared" ref="D292:D303" si="133">S71</f>
        <v>0</v>
      </c>
      <c r="E292" s="25"/>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c r="FO292" s="23"/>
      <c r="FP292" s="23"/>
      <c r="FQ292" s="23"/>
      <c r="FR292" s="23"/>
      <c r="FS292" s="23"/>
      <c r="FT292" s="23"/>
      <c r="FU292" s="23"/>
      <c r="FV292" s="23"/>
      <c r="FW292" s="23"/>
      <c r="FX292" s="23"/>
      <c r="FY292" s="23"/>
      <c r="FZ292" s="23"/>
      <c r="GA292" s="23"/>
      <c r="GB292" s="23"/>
      <c r="GC292" s="23"/>
      <c r="GD292" s="23"/>
      <c r="GE292" s="23"/>
      <c r="GF292" s="23"/>
      <c r="GG292" s="23"/>
      <c r="GH292" s="23"/>
      <c r="GI292" s="23"/>
      <c r="GJ292" s="23"/>
      <c r="GK292" s="23"/>
      <c r="GL292" s="23"/>
      <c r="GM292" s="23"/>
      <c r="GN292" s="23"/>
      <c r="GO292" s="23"/>
      <c r="GP292" s="23"/>
      <c r="GQ292" s="23"/>
      <c r="GR292" s="23"/>
      <c r="GS292" s="23"/>
      <c r="GT292" s="23"/>
      <c r="GU292" s="23"/>
      <c r="GV292" s="23"/>
      <c r="GW292" s="23"/>
      <c r="GX292" s="23"/>
      <c r="GY292" s="23"/>
      <c r="GZ292" s="23"/>
      <c r="HA292" s="23"/>
      <c r="HB292" s="23"/>
      <c r="HC292" s="23"/>
      <c r="HD292" s="23"/>
      <c r="HE292" s="23"/>
      <c r="HF292" s="23"/>
      <c r="HG292" s="23"/>
      <c r="HH292" s="23"/>
      <c r="HI292" s="23"/>
      <c r="HJ292" s="23"/>
      <c r="HK292" s="23"/>
      <c r="HL292" s="23"/>
      <c r="HM292" s="23"/>
      <c r="HN292" s="23"/>
      <c r="HO292" s="23"/>
      <c r="HP292" s="23"/>
      <c r="HQ292" s="23"/>
      <c r="HR292" s="23"/>
      <c r="HS292" s="23"/>
      <c r="HT292" s="23"/>
      <c r="HU292" s="23"/>
      <c r="HV292" s="23"/>
      <c r="HW292" s="23"/>
      <c r="HX292" s="23"/>
      <c r="HY292" s="23"/>
      <c r="HZ292" s="23"/>
      <c r="IA292" s="23"/>
      <c r="IB292" s="23"/>
      <c r="IC292" s="23"/>
      <c r="ID292" s="23"/>
      <c r="IE292" s="23"/>
      <c r="IF292" s="23"/>
      <c r="IG292" s="23"/>
      <c r="IH292" s="23"/>
      <c r="II292" s="23"/>
      <c r="IJ292" s="23"/>
      <c r="IK292" s="23"/>
      <c r="IL292" s="23"/>
      <c r="IM292" s="23"/>
      <c r="IN292" s="23"/>
      <c r="IO292" s="23"/>
      <c r="IP292" s="23"/>
      <c r="IQ292" s="23"/>
      <c r="IR292" s="23"/>
      <c r="IS292" s="23"/>
      <c r="IT292" s="23"/>
      <c r="IU292" s="23"/>
      <c r="IV292" s="23"/>
      <c r="IW292" s="23"/>
      <c r="IX292" s="23"/>
    </row>
    <row r="293" spans="1:258" s="24" customFormat="1" ht="13.8" hidden="1">
      <c r="A293" s="24">
        <v>194</v>
      </c>
      <c r="B293" s="26">
        <f t="shared" ca="1" si="131"/>
        <v>51566</v>
      </c>
      <c r="C293" s="28">
        <f t="shared" si="132"/>
        <v>0</v>
      </c>
      <c r="D293" s="27">
        <f t="shared" si="133"/>
        <v>0</v>
      </c>
      <c r="E293" s="25"/>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c r="FO293" s="23"/>
      <c r="FP293" s="23"/>
      <c r="FQ293" s="23"/>
      <c r="FR293" s="23"/>
      <c r="FS293" s="23"/>
      <c r="FT293" s="23"/>
      <c r="FU293" s="23"/>
      <c r="FV293" s="23"/>
      <c r="FW293" s="23"/>
      <c r="FX293" s="23"/>
      <c r="FY293" s="23"/>
      <c r="FZ293" s="23"/>
      <c r="GA293" s="23"/>
      <c r="GB293" s="23"/>
      <c r="GC293" s="23"/>
      <c r="GD293" s="23"/>
      <c r="GE293" s="23"/>
      <c r="GF293" s="23"/>
      <c r="GG293" s="23"/>
      <c r="GH293" s="23"/>
      <c r="GI293" s="23"/>
      <c r="GJ293" s="23"/>
      <c r="GK293" s="23"/>
      <c r="GL293" s="23"/>
      <c r="GM293" s="23"/>
      <c r="GN293" s="23"/>
      <c r="GO293" s="23"/>
      <c r="GP293" s="23"/>
      <c r="GQ293" s="23"/>
      <c r="GR293" s="23"/>
      <c r="GS293" s="23"/>
      <c r="GT293" s="23"/>
      <c r="GU293" s="23"/>
      <c r="GV293" s="23"/>
      <c r="GW293" s="23"/>
      <c r="GX293" s="23"/>
      <c r="GY293" s="23"/>
      <c r="GZ293" s="23"/>
      <c r="HA293" s="23"/>
      <c r="HB293" s="23"/>
      <c r="HC293" s="23"/>
      <c r="HD293" s="23"/>
      <c r="HE293" s="23"/>
      <c r="HF293" s="23"/>
      <c r="HG293" s="23"/>
      <c r="HH293" s="23"/>
      <c r="HI293" s="23"/>
      <c r="HJ293" s="23"/>
      <c r="HK293" s="23"/>
      <c r="HL293" s="23"/>
      <c r="HM293" s="23"/>
      <c r="HN293" s="23"/>
      <c r="HO293" s="23"/>
      <c r="HP293" s="23"/>
      <c r="HQ293" s="23"/>
      <c r="HR293" s="23"/>
      <c r="HS293" s="23"/>
      <c r="HT293" s="23"/>
      <c r="HU293" s="23"/>
      <c r="HV293" s="23"/>
      <c r="HW293" s="23"/>
      <c r="HX293" s="23"/>
      <c r="HY293" s="23"/>
      <c r="HZ293" s="23"/>
      <c r="IA293" s="23"/>
      <c r="IB293" s="23"/>
      <c r="IC293" s="23"/>
      <c r="ID293" s="23"/>
      <c r="IE293" s="23"/>
      <c r="IF293" s="23"/>
      <c r="IG293" s="23"/>
      <c r="IH293" s="23"/>
      <c r="II293" s="23"/>
      <c r="IJ293" s="23"/>
      <c r="IK293" s="23"/>
      <c r="IL293" s="23"/>
      <c r="IM293" s="23"/>
      <c r="IN293" s="23"/>
      <c r="IO293" s="23"/>
      <c r="IP293" s="23"/>
      <c r="IQ293" s="23"/>
      <c r="IR293" s="23"/>
      <c r="IS293" s="23"/>
      <c r="IT293" s="23"/>
      <c r="IU293" s="23"/>
      <c r="IV293" s="23"/>
      <c r="IW293" s="23"/>
      <c r="IX293" s="23"/>
    </row>
    <row r="294" spans="1:258" s="24" customFormat="1" ht="13.8" hidden="1">
      <c r="A294" s="24">
        <v>195</v>
      </c>
      <c r="B294" s="26">
        <f t="shared" ca="1" si="131"/>
        <v>51597</v>
      </c>
      <c r="C294" s="28">
        <f t="shared" si="132"/>
        <v>0</v>
      </c>
      <c r="D294" s="27">
        <f t="shared" si="133"/>
        <v>0</v>
      </c>
      <c r="E294" s="25"/>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c r="FO294" s="23"/>
      <c r="FP294" s="23"/>
      <c r="FQ294" s="23"/>
      <c r="FR294" s="23"/>
      <c r="FS294" s="23"/>
      <c r="FT294" s="23"/>
      <c r="FU294" s="23"/>
      <c r="FV294" s="23"/>
      <c r="FW294" s="23"/>
      <c r="FX294" s="23"/>
      <c r="FY294" s="23"/>
      <c r="FZ294" s="23"/>
      <c r="GA294" s="23"/>
      <c r="GB294" s="23"/>
      <c r="GC294" s="23"/>
      <c r="GD294" s="23"/>
      <c r="GE294" s="23"/>
      <c r="GF294" s="23"/>
      <c r="GG294" s="23"/>
      <c r="GH294" s="23"/>
      <c r="GI294" s="23"/>
      <c r="GJ294" s="23"/>
      <c r="GK294" s="23"/>
      <c r="GL294" s="23"/>
      <c r="GM294" s="23"/>
      <c r="GN294" s="23"/>
      <c r="GO294" s="23"/>
      <c r="GP294" s="23"/>
      <c r="GQ294" s="23"/>
      <c r="GR294" s="23"/>
      <c r="GS294" s="23"/>
      <c r="GT294" s="23"/>
      <c r="GU294" s="23"/>
      <c r="GV294" s="23"/>
      <c r="GW294" s="23"/>
      <c r="GX294" s="23"/>
      <c r="GY294" s="23"/>
      <c r="GZ294" s="23"/>
      <c r="HA294" s="23"/>
      <c r="HB294" s="23"/>
      <c r="HC294" s="23"/>
      <c r="HD294" s="23"/>
      <c r="HE294" s="23"/>
      <c r="HF294" s="23"/>
      <c r="HG294" s="23"/>
      <c r="HH294" s="23"/>
      <c r="HI294" s="23"/>
      <c r="HJ294" s="23"/>
      <c r="HK294" s="23"/>
      <c r="HL294" s="23"/>
      <c r="HM294" s="23"/>
      <c r="HN294" s="23"/>
      <c r="HO294" s="23"/>
      <c r="HP294" s="23"/>
      <c r="HQ294" s="23"/>
      <c r="HR294" s="23"/>
      <c r="HS294" s="23"/>
      <c r="HT294" s="23"/>
      <c r="HU294" s="23"/>
      <c r="HV294" s="23"/>
      <c r="HW294" s="23"/>
      <c r="HX294" s="23"/>
      <c r="HY294" s="23"/>
      <c r="HZ294" s="23"/>
      <c r="IA294" s="23"/>
      <c r="IB294" s="23"/>
      <c r="IC294" s="23"/>
      <c r="ID294" s="23"/>
      <c r="IE294" s="23"/>
      <c r="IF294" s="23"/>
      <c r="IG294" s="23"/>
      <c r="IH294" s="23"/>
      <c r="II294" s="23"/>
      <c r="IJ294" s="23"/>
      <c r="IK294" s="23"/>
      <c r="IL294" s="23"/>
      <c r="IM294" s="23"/>
      <c r="IN294" s="23"/>
      <c r="IO294" s="23"/>
      <c r="IP294" s="23"/>
      <c r="IQ294" s="23"/>
      <c r="IR294" s="23"/>
      <c r="IS294" s="23"/>
      <c r="IT294" s="23"/>
      <c r="IU294" s="23"/>
      <c r="IV294" s="23"/>
      <c r="IW294" s="23"/>
      <c r="IX294" s="23"/>
    </row>
    <row r="295" spans="1:258" s="24" customFormat="1" ht="13.8" hidden="1">
      <c r="A295" s="24">
        <v>196</v>
      </c>
      <c r="B295" s="26">
        <f t="shared" ca="1" si="131"/>
        <v>51627</v>
      </c>
      <c r="C295" s="28">
        <f t="shared" si="132"/>
        <v>0</v>
      </c>
      <c r="D295" s="27">
        <f t="shared" si="133"/>
        <v>0</v>
      </c>
      <c r="E295" s="25"/>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c r="FO295" s="23"/>
      <c r="FP295" s="23"/>
      <c r="FQ295" s="23"/>
      <c r="FR295" s="23"/>
      <c r="FS295" s="23"/>
      <c r="FT295" s="23"/>
      <c r="FU295" s="23"/>
      <c r="FV295" s="23"/>
      <c r="FW295" s="23"/>
      <c r="FX295" s="23"/>
      <c r="FY295" s="23"/>
      <c r="FZ295" s="23"/>
      <c r="GA295" s="23"/>
      <c r="GB295" s="23"/>
      <c r="GC295" s="23"/>
      <c r="GD295" s="23"/>
      <c r="GE295" s="23"/>
      <c r="GF295" s="23"/>
      <c r="GG295" s="23"/>
      <c r="GH295" s="23"/>
      <c r="GI295" s="23"/>
      <c r="GJ295" s="23"/>
      <c r="GK295" s="23"/>
      <c r="GL295" s="23"/>
      <c r="GM295" s="23"/>
      <c r="GN295" s="23"/>
      <c r="GO295" s="23"/>
      <c r="GP295" s="23"/>
      <c r="GQ295" s="23"/>
      <c r="GR295" s="23"/>
      <c r="GS295" s="23"/>
      <c r="GT295" s="23"/>
      <c r="GU295" s="23"/>
      <c r="GV295" s="23"/>
      <c r="GW295" s="23"/>
      <c r="GX295" s="23"/>
      <c r="GY295" s="23"/>
      <c r="GZ295" s="23"/>
      <c r="HA295" s="23"/>
      <c r="HB295" s="23"/>
      <c r="HC295" s="23"/>
      <c r="HD295" s="23"/>
      <c r="HE295" s="23"/>
      <c r="HF295" s="23"/>
      <c r="HG295" s="23"/>
      <c r="HH295" s="23"/>
      <c r="HI295" s="23"/>
      <c r="HJ295" s="23"/>
      <c r="HK295" s="23"/>
      <c r="HL295" s="23"/>
      <c r="HM295" s="23"/>
      <c r="HN295" s="23"/>
      <c r="HO295" s="23"/>
      <c r="HP295" s="23"/>
      <c r="HQ295" s="23"/>
      <c r="HR295" s="23"/>
      <c r="HS295" s="23"/>
      <c r="HT295" s="23"/>
      <c r="HU295" s="23"/>
      <c r="HV295" s="23"/>
      <c r="HW295" s="23"/>
      <c r="HX295" s="23"/>
      <c r="HY295" s="23"/>
      <c r="HZ295" s="23"/>
      <c r="IA295" s="23"/>
      <c r="IB295" s="23"/>
      <c r="IC295" s="23"/>
      <c r="ID295" s="23"/>
      <c r="IE295" s="23"/>
      <c r="IF295" s="23"/>
      <c r="IG295" s="23"/>
      <c r="IH295" s="23"/>
      <c r="II295" s="23"/>
      <c r="IJ295" s="23"/>
      <c r="IK295" s="23"/>
      <c r="IL295" s="23"/>
      <c r="IM295" s="23"/>
      <c r="IN295" s="23"/>
      <c r="IO295" s="23"/>
      <c r="IP295" s="23"/>
      <c r="IQ295" s="23"/>
      <c r="IR295" s="23"/>
      <c r="IS295" s="23"/>
      <c r="IT295" s="23"/>
      <c r="IU295" s="23"/>
      <c r="IV295" s="23"/>
      <c r="IW295" s="23"/>
      <c r="IX295" s="23"/>
    </row>
    <row r="296" spans="1:258" s="24" customFormat="1" ht="13.8" hidden="1">
      <c r="A296" s="24">
        <v>197</v>
      </c>
      <c r="B296" s="26">
        <f t="shared" ca="1" si="131"/>
        <v>51658</v>
      </c>
      <c r="C296" s="28">
        <f t="shared" si="132"/>
        <v>0</v>
      </c>
      <c r="D296" s="27">
        <f t="shared" si="133"/>
        <v>0</v>
      </c>
      <c r="E296" s="25"/>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c r="FO296" s="23"/>
      <c r="FP296" s="23"/>
      <c r="FQ296" s="23"/>
      <c r="FR296" s="23"/>
      <c r="FS296" s="23"/>
      <c r="FT296" s="23"/>
      <c r="FU296" s="23"/>
      <c r="FV296" s="23"/>
      <c r="FW296" s="23"/>
      <c r="FX296" s="23"/>
      <c r="FY296" s="23"/>
      <c r="FZ296" s="23"/>
      <c r="GA296" s="23"/>
      <c r="GB296" s="23"/>
      <c r="GC296" s="23"/>
      <c r="GD296" s="23"/>
      <c r="GE296" s="23"/>
      <c r="GF296" s="23"/>
      <c r="GG296" s="23"/>
      <c r="GH296" s="23"/>
      <c r="GI296" s="23"/>
      <c r="GJ296" s="23"/>
      <c r="GK296" s="23"/>
      <c r="GL296" s="23"/>
      <c r="GM296" s="23"/>
      <c r="GN296" s="23"/>
      <c r="GO296" s="23"/>
      <c r="GP296" s="23"/>
      <c r="GQ296" s="23"/>
      <c r="GR296" s="23"/>
      <c r="GS296" s="23"/>
      <c r="GT296" s="23"/>
      <c r="GU296" s="23"/>
      <c r="GV296" s="23"/>
      <c r="GW296" s="23"/>
      <c r="GX296" s="23"/>
      <c r="GY296" s="23"/>
      <c r="GZ296" s="23"/>
      <c r="HA296" s="23"/>
      <c r="HB296" s="23"/>
      <c r="HC296" s="23"/>
      <c r="HD296" s="23"/>
      <c r="HE296" s="23"/>
      <c r="HF296" s="23"/>
      <c r="HG296" s="23"/>
      <c r="HH296" s="23"/>
      <c r="HI296" s="23"/>
      <c r="HJ296" s="23"/>
      <c r="HK296" s="23"/>
      <c r="HL296" s="23"/>
      <c r="HM296" s="23"/>
      <c r="HN296" s="23"/>
      <c r="HO296" s="23"/>
      <c r="HP296" s="23"/>
      <c r="HQ296" s="23"/>
      <c r="HR296" s="23"/>
      <c r="HS296" s="23"/>
      <c r="HT296" s="23"/>
      <c r="HU296" s="23"/>
      <c r="HV296" s="23"/>
      <c r="HW296" s="23"/>
      <c r="HX296" s="23"/>
      <c r="HY296" s="23"/>
      <c r="HZ296" s="23"/>
      <c r="IA296" s="23"/>
      <c r="IB296" s="23"/>
      <c r="IC296" s="23"/>
      <c r="ID296" s="23"/>
      <c r="IE296" s="23"/>
      <c r="IF296" s="23"/>
      <c r="IG296" s="23"/>
      <c r="IH296" s="23"/>
      <c r="II296" s="23"/>
      <c r="IJ296" s="23"/>
      <c r="IK296" s="23"/>
      <c r="IL296" s="23"/>
      <c r="IM296" s="23"/>
      <c r="IN296" s="23"/>
      <c r="IO296" s="23"/>
      <c r="IP296" s="23"/>
      <c r="IQ296" s="23"/>
      <c r="IR296" s="23"/>
      <c r="IS296" s="23"/>
      <c r="IT296" s="23"/>
      <c r="IU296" s="23"/>
      <c r="IV296" s="23"/>
      <c r="IW296" s="23"/>
      <c r="IX296" s="23"/>
    </row>
    <row r="297" spans="1:258" s="24" customFormat="1" ht="13.8" hidden="1">
      <c r="A297" s="24">
        <v>198</v>
      </c>
      <c r="B297" s="26">
        <f t="shared" ca="1" si="131"/>
        <v>51688</v>
      </c>
      <c r="C297" s="28">
        <f t="shared" si="132"/>
        <v>0</v>
      </c>
      <c r="D297" s="27">
        <f t="shared" si="133"/>
        <v>0</v>
      </c>
      <c r="E297" s="25"/>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c r="FO297" s="23"/>
      <c r="FP297" s="23"/>
      <c r="FQ297" s="23"/>
      <c r="FR297" s="23"/>
      <c r="FS297" s="23"/>
      <c r="FT297" s="23"/>
      <c r="FU297" s="23"/>
      <c r="FV297" s="23"/>
      <c r="FW297" s="23"/>
      <c r="FX297" s="23"/>
      <c r="FY297" s="23"/>
      <c r="FZ297" s="23"/>
      <c r="GA297" s="23"/>
      <c r="GB297" s="23"/>
      <c r="GC297" s="23"/>
      <c r="GD297" s="23"/>
      <c r="GE297" s="23"/>
      <c r="GF297" s="23"/>
      <c r="GG297" s="23"/>
      <c r="GH297" s="23"/>
      <c r="GI297" s="23"/>
      <c r="GJ297" s="23"/>
      <c r="GK297" s="23"/>
      <c r="GL297" s="23"/>
      <c r="GM297" s="23"/>
      <c r="GN297" s="23"/>
      <c r="GO297" s="23"/>
      <c r="GP297" s="23"/>
      <c r="GQ297" s="23"/>
      <c r="GR297" s="23"/>
      <c r="GS297" s="23"/>
      <c r="GT297" s="23"/>
      <c r="GU297" s="23"/>
      <c r="GV297" s="23"/>
      <c r="GW297" s="23"/>
      <c r="GX297" s="23"/>
      <c r="GY297" s="23"/>
      <c r="GZ297" s="23"/>
      <c r="HA297" s="23"/>
      <c r="HB297" s="23"/>
      <c r="HC297" s="23"/>
      <c r="HD297" s="23"/>
      <c r="HE297" s="23"/>
      <c r="HF297" s="23"/>
      <c r="HG297" s="23"/>
      <c r="HH297" s="23"/>
      <c r="HI297" s="23"/>
      <c r="HJ297" s="23"/>
      <c r="HK297" s="23"/>
      <c r="HL297" s="23"/>
      <c r="HM297" s="23"/>
      <c r="HN297" s="23"/>
      <c r="HO297" s="23"/>
      <c r="HP297" s="23"/>
      <c r="HQ297" s="23"/>
      <c r="HR297" s="23"/>
      <c r="HS297" s="23"/>
      <c r="HT297" s="23"/>
      <c r="HU297" s="23"/>
      <c r="HV297" s="23"/>
      <c r="HW297" s="23"/>
      <c r="HX297" s="23"/>
      <c r="HY297" s="23"/>
      <c r="HZ297" s="23"/>
      <c r="IA297" s="23"/>
      <c r="IB297" s="23"/>
      <c r="IC297" s="23"/>
      <c r="ID297" s="23"/>
      <c r="IE297" s="23"/>
      <c r="IF297" s="23"/>
      <c r="IG297" s="23"/>
      <c r="IH297" s="23"/>
      <c r="II297" s="23"/>
      <c r="IJ297" s="23"/>
      <c r="IK297" s="23"/>
      <c r="IL297" s="23"/>
      <c r="IM297" s="23"/>
      <c r="IN297" s="23"/>
      <c r="IO297" s="23"/>
      <c r="IP297" s="23"/>
      <c r="IQ297" s="23"/>
      <c r="IR297" s="23"/>
      <c r="IS297" s="23"/>
      <c r="IT297" s="23"/>
      <c r="IU297" s="23"/>
      <c r="IV297" s="23"/>
      <c r="IW297" s="23"/>
      <c r="IX297" s="23"/>
    </row>
    <row r="298" spans="1:258" s="24" customFormat="1" ht="13.8" hidden="1">
      <c r="A298" s="24">
        <v>199</v>
      </c>
      <c r="B298" s="26">
        <f t="shared" ca="1" si="131"/>
        <v>51719</v>
      </c>
      <c r="C298" s="28">
        <f t="shared" si="132"/>
        <v>0</v>
      </c>
      <c r="D298" s="27">
        <f t="shared" si="133"/>
        <v>0</v>
      </c>
      <c r="E298" s="25"/>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c r="FO298" s="23"/>
      <c r="FP298" s="23"/>
      <c r="FQ298" s="23"/>
      <c r="FR298" s="23"/>
      <c r="FS298" s="23"/>
      <c r="FT298" s="23"/>
      <c r="FU298" s="23"/>
      <c r="FV298" s="23"/>
      <c r="FW298" s="23"/>
      <c r="FX298" s="23"/>
      <c r="FY298" s="23"/>
      <c r="FZ298" s="23"/>
      <c r="GA298" s="23"/>
      <c r="GB298" s="23"/>
      <c r="GC298" s="23"/>
      <c r="GD298" s="23"/>
      <c r="GE298" s="23"/>
      <c r="GF298" s="23"/>
      <c r="GG298" s="23"/>
      <c r="GH298" s="23"/>
      <c r="GI298" s="23"/>
      <c r="GJ298" s="23"/>
      <c r="GK298" s="23"/>
      <c r="GL298" s="23"/>
      <c r="GM298" s="23"/>
      <c r="GN298" s="23"/>
      <c r="GO298" s="23"/>
      <c r="GP298" s="23"/>
      <c r="GQ298" s="23"/>
      <c r="GR298" s="23"/>
      <c r="GS298" s="23"/>
      <c r="GT298" s="23"/>
      <c r="GU298" s="23"/>
      <c r="GV298" s="23"/>
      <c r="GW298" s="23"/>
      <c r="GX298" s="23"/>
      <c r="GY298" s="23"/>
      <c r="GZ298" s="23"/>
      <c r="HA298" s="23"/>
      <c r="HB298" s="23"/>
      <c r="HC298" s="23"/>
      <c r="HD298" s="23"/>
      <c r="HE298" s="23"/>
      <c r="HF298" s="23"/>
      <c r="HG298" s="23"/>
      <c r="HH298" s="23"/>
      <c r="HI298" s="23"/>
      <c r="HJ298" s="23"/>
      <c r="HK298" s="23"/>
      <c r="HL298" s="23"/>
      <c r="HM298" s="23"/>
      <c r="HN298" s="23"/>
      <c r="HO298" s="23"/>
      <c r="HP298" s="23"/>
      <c r="HQ298" s="23"/>
      <c r="HR298" s="23"/>
      <c r="HS298" s="23"/>
      <c r="HT298" s="23"/>
      <c r="HU298" s="23"/>
      <c r="HV298" s="23"/>
      <c r="HW298" s="23"/>
      <c r="HX298" s="23"/>
      <c r="HY298" s="23"/>
      <c r="HZ298" s="23"/>
      <c r="IA298" s="23"/>
      <c r="IB298" s="23"/>
      <c r="IC298" s="23"/>
      <c r="ID298" s="23"/>
      <c r="IE298" s="23"/>
      <c r="IF298" s="23"/>
      <c r="IG298" s="23"/>
      <c r="IH298" s="23"/>
      <c r="II298" s="23"/>
      <c r="IJ298" s="23"/>
      <c r="IK298" s="23"/>
      <c r="IL298" s="23"/>
      <c r="IM298" s="23"/>
      <c r="IN298" s="23"/>
      <c r="IO298" s="23"/>
      <c r="IP298" s="23"/>
      <c r="IQ298" s="23"/>
      <c r="IR298" s="23"/>
      <c r="IS298" s="23"/>
      <c r="IT298" s="23"/>
      <c r="IU298" s="23"/>
      <c r="IV298" s="23"/>
      <c r="IW298" s="23"/>
      <c r="IX298" s="23"/>
    </row>
    <row r="299" spans="1:258" s="24" customFormat="1" ht="13.8" hidden="1">
      <c r="A299" s="24">
        <v>200</v>
      </c>
      <c r="B299" s="26">
        <f t="shared" ca="1" si="131"/>
        <v>51750</v>
      </c>
      <c r="C299" s="28">
        <f t="shared" si="132"/>
        <v>0</v>
      </c>
      <c r="D299" s="27">
        <f t="shared" si="133"/>
        <v>0</v>
      </c>
      <c r="E299" s="25"/>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c r="FO299" s="23"/>
      <c r="FP299" s="23"/>
      <c r="FQ299" s="23"/>
      <c r="FR299" s="23"/>
      <c r="FS299" s="23"/>
      <c r="FT299" s="23"/>
      <c r="FU299" s="23"/>
      <c r="FV299" s="23"/>
      <c r="FW299" s="23"/>
      <c r="FX299" s="23"/>
      <c r="FY299" s="23"/>
      <c r="FZ299" s="23"/>
      <c r="GA299" s="23"/>
      <c r="GB299" s="23"/>
      <c r="GC299" s="23"/>
      <c r="GD299" s="23"/>
      <c r="GE299" s="23"/>
      <c r="GF299" s="23"/>
      <c r="GG299" s="23"/>
      <c r="GH299" s="23"/>
      <c r="GI299" s="23"/>
      <c r="GJ299" s="23"/>
      <c r="GK299" s="23"/>
      <c r="GL299" s="23"/>
      <c r="GM299" s="23"/>
      <c r="GN299" s="23"/>
      <c r="GO299" s="23"/>
      <c r="GP299" s="23"/>
      <c r="GQ299" s="23"/>
      <c r="GR299" s="23"/>
      <c r="GS299" s="23"/>
      <c r="GT299" s="23"/>
      <c r="GU299" s="23"/>
      <c r="GV299" s="23"/>
      <c r="GW299" s="23"/>
      <c r="GX299" s="23"/>
      <c r="GY299" s="23"/>
      <c r="GZ299" s="23"/>
      <c r="HA299" s="23"/>
      <c r="HB299" s="23"/>
      <c r="HC299" s="23"/>
      <c r="HD299" s="23"/>
      <c r="HE299" s="23"/>
      <c r="HF299" s="23"/>
      <c r="HG299" s="23"/>
      <c r="HH299" s="23"/>
      <c r="HI299" s="23"/>
      <c r="HJ299" s="23"/>
      <c r="HK299" s="23"/>
      <c r="HL299" s="23"/>
      <c r="HM299" s="23"/>
      <c r="HN299" s="23"/>
      <c r="HO299" s="23"/>
      <c r="HP299" s="23"/>
      <c r="HQ299" s="23"/>
      <c r="HR299" s="23"/>
      <c r="HS299" s="23"/>
      <c r="HT299" s="23"/>
      <c r="HU299" s="23"/>
      <c r="HV299" s="23"/>
      <c r="HW299" s="23"/>
      <c r="HX299" s="23"/>
      <c r="HY299" s="23"/>
      <c r="HZ299" s="23"/>
      <c r="IA299" s="23"/>
      <c r="IB299" s="23"/>
      <c r="IC299" s="23"/>
      <c r="ID299" s="23"/>
      <c r="IE299" s="23"/>
      <c r="IF299" s="23"/>
      <c r="IG299" s="23"/>
      <c r="IH299" s="23"/>
      <c r="II299" s="23"/>
      <c r="IJ299" s="23"/>
      <c r="IK299" s="23"/>
      <c r="IL299" s="23"/>
      <c r="IM299" s="23"/>
      <c r="IN299" s="23"/>
      <c r="IO299" s="23"/>
      <c r="IP299" s="23"/>
      <c r="IQ299" s="23"/>
      <c r="IR299" s="23"/>
      <c r="IS299" s="23"/>
      <c r="IT299" s="23"/>
      <c r="IU299" s="23"/>
      <c r="IV299" s="23"/>
      <c r="IW299" s="23"/>
      <c r="IX299" s="23"/>
    </row>
    <row r="300" spans="1:258" s="24" customFormat="1" ht="13.8" hidden="1">
      <c r="A300" s="24">
        <v>201</v>
      </c>
      <c r="B300" s="26">
        <f t="shared" ca="1" si="131"/>
        <v>51780</v>
      </c>
      <c r="C300" s="28">
        <f t="shared" si="132"/>
        <v>0</v>
      </c>
      <c r="D300" s="27">
        <f t="shared" si="133"/>
        <v>0</v>
      </c>
      <c r="E300" s="25"/>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c r="FO300" s="23"/>
      <c r="FP300" s="23"/>
      <c r="FQ300" s="23"/>
      <c r="FR300" s="23"/>
      <c r="FS300" s="23"/>
      <c r="FT300" s="23"/>
      <c r="FU300" s="23"/>
      <c r="FV300" s="23"/>
      <c r="FW300" s="23"/>
      <c r="FX300" s="23"/>
      <c r="FY300" s="23"/>
      <c r="FZ300" s="23"/>
      <c r="GA300" s="23"/>
      <c r="GB300" s="23"/>
      <c r="GC300" s="23"/>
      <c r="GD300" s="23"/>
      <c r="GE300" s="23"/>
      <c r="GF300" s="23"/>
      <c r="GG300" s="23"/>
      <c r="GH300" s="23"/>
      <c r="GI300" s="23"/>
      <c r="GJ300" s="23"/>
      <c r="GK300" s="23"/>
      <c r="GL300" s="23"/>
      <c r="GM300" s="23"/>
      <c r="GN300" s="23"/>
      <c r="GO300" s="23"/>
      <c r="GP300" s="23"/>
      <c r="GQ300" s="23"/>
      <c r="GR300" s="23"/>
      <c r="GS300" s="23"/>
      <c r="GT300" s="23"/>
      <c r="GU300" s="23"/>
      <c r="GV300" s="23"/>
      <c r="GW300" s="23"/>
      <c r="GX300" s="23"/>
      <c r="GY300" s="23"/>
      <c r="GZ300" s="23"/>
      <c r="HA300" s="23"/>
      <c r="HB300" s="23"/>
      <c r="HC300" s="23"/>
      <c r="HD300" s="23"/>
      <c r="HE300" s="23"/>
      <c r="HF300" s="23"/>
      <c r="HG300" s="23"/>
      <c r="HH300" s="23"/>
      <c r="HI300" s="23"/>
      <c r="HJ300" s="23"/>
      <c r="HK300" s="23"/>
      <c r="HL300" s="23"/>
      <c r="HM300" s="23"/>
      <c r="HN300" s="23"/>
      <c r="HO300" s="23"/>
      <c r="HP300" s="23"/>
      <c r="HQ300" s="23"/>
      <c r="HR300" s="23"/>
      <c r="HS300" s="23"/>
      <c r="HT300" s="23"/>
      <c r="HU300" s="23"/>
      <c r="HV300" s="23"/>
      <c r="HW300" s="23"/>
      <c r="HX300" s="23"/>
      <c r="HY300" s="23"/>
      <c r="HZ300" s="23"/>
      <c r="IA300" s="23"/>
      <c r="IB300" s="23"/>
      <c r="IC300" s="23"/>
      <c r="ID300" s="23"/>
      <c r="IE300" s="23"/>
      <c r="IF300" s="23"/>
      <c r="IG300" s="23"/>
      <c r="IH300" s="23"/>
      <c r="II300" s="23"/>
      <c r="IJ300" s="23"/>
      <c r="IK300" s="23"/>
      <c r="IL300" s="23"/>
      <c r="IM300" s="23"/>
      <c r="IN300" s="23"/>
      <c r="IO300" s="23"/>
      <c r="IP300" s="23"/>
      <c r="IQ300" s="23"/>
      <c r="IR300" s="23"/>
      <c r="IS300" s="23"/>
      <c r="IT300" s="23"/>
      <c r="IU300" s="23"/>
      <c r="IV300" s="23"/>
      <c r="IW300" s="23"/>
      <c r="IX300" s="23"/>
    </row>
    <row r="301" spans="1:258" s="24" customFormat="1" ht="13.8" hidden="1">
      <c r="A301" s="24">
        <v>202</v>
      </c>
      <c r="B301" s="26">
        <f t="shared" ca="1" si="131"/>
        <v>51811</v>
      </c>
      <c r="C301" s="28">
        <f t="shared" si="132"/>
        <v>0</v>
      </c>
      <c r="D301" s="27">
        <f t="shared" si="133"/>
        <v>0</v>
      </c>
      <c r="E301" s="25"/>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c r="FO301" s="23"/>
      <c r="FP301" s="23"/>
      <c r="FQ301" s="23"/>
      <c r="FR301" s="23"/>
      <c r="FS301" s="23"/>
      <c r="FT301" s="23"/>
      <c r="FU301" s="23"/>
      <c r="FV301" s="23"/>
      <c r="FW301" s="23"/>
      <c r="FX301" s="23"/>
      <c r="FY301" s="23"/>
      <c r="FZ301" s="23"/>
      <c r="GA301" s="23"/>
      <c r="GB301" s="23"/>
      <c r="GC301" s="23"/>
      <c r="GD301" s="23"/>
      <c r="GE301" s="23"/>
      <c r="GF301" s="23"/>
      <c r="GG301" s="23"/>
      <c r="GH301" s="23"/>
      <c r="GI301" s="23"/>
      <c r="GJ301" s="23"/>
      <c r="GK301" s="23"/>
      <c r="GL301" s="23"/>
      <c r="GM301" s="23"/>
      <c r="GN301" s="23"/>
      <c r="GO301" s="23"/>
      <c r="GP301" s="23"/>
      <c r="GQ301" s="23"/>
      <c r="GR301" s="23"/>
      <c r="GS301" s="23"/>
      <c r="GT301" s="23"/>
      <c r="GU301" s="23"/>
      <c r="GV301" s="23"/>
      <c r="GW301" s="23"/>
      <c r="GX301" s="23"/>
      <c r="GY301" s="23"/>
      <c r="GZ301" s="23"/>
      <c r="HA301" s="23"/>
      <c r="HB301" s="23"/>
      <c r="HC301" s="23"/>
      <c r="HD301" s="23"/>
      <c r="HE301" s="23"/>
      <c r="HF301" s="23"/>
      <c r="HG301" s="23"/>
      <c r="HH301" s="23"/>
      <c r="HI301" s="23"/>
      <c r="HJ301" s="23"/>
      <c r="HK301" s="23"/>
      <c r="HL301" s="23"/>
      <c r="HM301" s="23"/>
      <c r="HN301" s="23"/>
      <c r="HO301" s="23"/>
      <c r="HP301" s="23"/>
      <c r="HQ301" s="23"/>
      <c r="HR301" s="23"/>
      <c r="HS301" s="23"/>
      <c r="HT301" s="23"/>
      <c r="HU301" s="23"/>
      <c r="HV301" s="23"/>
      <c r="HW301" s="23"/>
      <c r="HX301" s="23"/>
      <c r="HY301" s="23"/>
      <c r="HZ301" s="23"/>
      <c r="IA301" s="23"/>
      <c r="IB301" s="23"/>
      <c r="IC301" s="23"/>
      <c r="ID301" s="23"/>
      <c r="IE301" s="23"/>
      <c r="IF301" s="23"/>
      <c r="IG301" s="23"/>
      <c r="IH301" s="23"/>
      <c r="II301" s="23"/>
      <c r="IJ301" s="23"/>
      <c r="IK301" s="23"/>
      <c r="IL301" s="23"/>
      <c r="IM301" s="23"/>
      <c r="IN301" s="23"/>
      <c r="IO301" s="23"/>
      <c r="IP301" s="23"/>
      <c r="IQ301" s="23"/>
      <c r="IR301" s="23"/>
      <c r="IS301" s="23"/>
      <c r="IT301" s="23"/>
      <c r="IU301" s="23"/>
      <c r="IV301" s="23"/>
      <c r="IW301" s="23"/>
      <c r="IX301" s="23"/>
    </row>
    <row r="302" spans="1:258" s="24" customFormat="1" ht="13.8" hidden="1">
      <c r="A302" s="24">
        <v>203</v>
      </c>
      <c r="B302" s="26">
        <f t="shared" ca="1" si="131"/>
        <v>51841</v>
      </c>
      <c r="C302" s="28">
        <f t="shared" si="132"/>
        <v>0</v>
      </c>
      <c r="D302" s="27">
        <f t="shared" si="133"/>
        <v>0</v>
      </c>
      <c r="E302" s="25"/>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c r="FO302" s="23"/>
      <c r="FP302" s="23"/>
      <c r="FQ302" s="23"/>
      <c r="FR302" s="23"/>
      <c r="FS302" s="23"/>
      <c r="FT302" s="23"/>
      <c r="FU302" s="23"/>
      <c r="FV302" s="23"/>
      <c r="FW302" s="23"/>
      <c r="FX302" s="23"/>
      <c r="FY302" s="23"/>
      <c r="FZ302" s="23"/>
      <c r="GA302" s="23"/>
      <c r="GB302" s="23"/>
      <c r="GC302" s="23"/>
      <c r="GD302" s="23"/>
      <c r="GE302" s="23"/>
      <c r="GF302" s="23"/>
      <c r="GG302" s="23"/>
      <c r="GH302" s="23"/>
      <c r="GI302" s="23"/>
      <c r="GJ302" s="23"/>
      <c r="GK302" s="23"/>
      <c r="GL302" s="23"/>
      <c r="GM302" s="23"/>
      <c r="GN302" s="23"/>
      <c r="GO302" s="23"/>
      <c r="GP302" s="23"/>
      <c r="GQ302" s="23"/>
      <c r="GR302" s="23"/>
      <c r="GS302" s="23"/>
      <c r="GT302" s="23"/>
      <c r="GU302" s="23"/>
      <c r="GV302" s="23"/>
      <c r="GW302" s="23"/>
      <c r="GX302" s="23"/>
      <c r="GY302" s="23"/>
      <c r="GZ302" s="23"/>
      <c r="HA302" s="23"/>
      <c r="HB302" s="23"/>
      <c r="HC302" s="23"/>
      <c r="HD302" s="23"/>
      <c r="HE302" s="23"/>
      <c r="HF302" s="23"/>
      <c r="HG302" s="23"/>
      <c r="HH302" s="23"/>
      <c r="HI302" s="23"/>
      <c r="HJ302" s="23"/>
      <c r="HK302" s="23"/>
      <c r="HL302" s="23"/>
      <c r="HM302" s="23"/>
      <c r="HN302" s="23"/>
      <c r="HO302" s="23"/>
      <c r="HP302" s="23"/>
      <c r="HQ302" s="23"/>
      <c r="HR302" s="23"/>
      <c r="HS302" s="23"/>
      <c r="HT302" s="23"/>
      <c r="HU302" s="23"/>
      <c r="HV302" s="23"/>
      <c r="HW302" s="23"/>
      <c r="HX302" s="23"/>
      <c r="HY302" s="23"/>
      <c r="HZ302" s="23"/>
      <c r="IA302" s="23"/>
      <c r="IB302" s="23"/>
      <c r="IC302" s="23"/>
      <c r="ID302" s="23"/>
      <c r="IE302" s="23"/>
      <c r="IF302" s="23"/>
      <c r="IG302" s="23"/>
      <c r="IH302" s="23"/>
      <c r="II302" s="23"/>
      <c r="IJ302" s="23"/>
      <c r="IK302" s="23"/>
      <c r="IL302" s="23"/>
      <c r="IM302" s="23"/>
      <c r="IN302" s="23"/>
      <c r="IO302" s="23"/>
      <c r="IP302" s="23"/>
      <c r="IQ302" s="23"/>
      <c r="IR302" s="23"/>
      <c r="IS302" s="23"/>
      <c r="IT302" s="23"/>
      <c r="IU302" s="23"/>
      <c r="IV302" s="23"/>
      <c r="IW302" s="23"/>
      <c r="IX302" s="23"/>
    </row>
    <row r="303" spans="1:258" s="24" customFormat="1" ht="13.8" hidden="1">
      <c r="A303" s="24">
        <v>204</v>
      </c>
      <c r="B303" s="26">
        <f t="shared" ca="1" si="131"/>
        <v>51872</v>
      </c>
      <c r="C303" s="28">
        <f t="shared" si="132"/>
        <v>0</v>
      </c>
      <c r="D303" s="27">
        <f t="shared" si="133"/>
        <v>0</v>
      </c>
      <c r="E303" s="25"/>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c r="FO303" s="23"/>
      <c r="FP303" s="23"/>
      <c r="FQ303" s="23"/>
      <c r="FR303" s="23"/>
      <c r="FS303" s="23"/>
      <c r="FT303" s="23"/>
      <c r="FU303" s="23"/>
      <c r="FV303" s="23"/>
      <c r="FW303" s="23"/>
      <c r="FX303" s="23"/>
      <c r="FY303" s="23"/>
      <c r="FZ303" s="23"/>
      <c r="GA303" s="23"/>
      <c r="GB303" s="23"/>
      <c r="GC303" s="23"/>
      <c r="GD303" s="23"/>
      <c r="GE303" s="23"/>
      <c r="GF303" s="23"/>
      <c r="GG303" s="23"/>
      <c r="GH303" s="23"/>
      <c r="GI303" s="23"/>
      <c r="GJ303" s="23"/>
      <c r="GK303" s="23"/>
      <c r="GL303" s="23"/>
      <c r="GM303" s="23"/>
      <c r="GN303" s="23"/>
      <c r="GO303" s="23"/>
      <c r="GP303" s="23"/>
      <c r="GQ303" s="23"/>
      <c r="GR303" s="23"/>
      <c r="GS303" s="23"/>
      <c r="GT303" s="23"/>
      <c r="GU303" s="23"/>
      <c r="GV303" s="23"/>
      <c r="GW303" s="23"/>
      <c r="GX303" s="23"/>
      <c r="GY303" s="23"/>
      <c r="GZ303" s="23"/>
      <c r="HA303" s="23"/>
      <c r="HB303" s="23"/>
      <c r="HC303" s="23"/>
      <c r="HD303" s="23"/>
      <c r="HE303" s="23"/>
      <c r="HF303" s="23"/>
      <c r="HG303" s="23"/>
      <c r="HH303" s="23"/>
      <c r="HI303" s="23"/>
      <c r="HJ303" s="23"/>
      <c r="HK303" s="23"/>
      <c r="HL303" s="23"/>
      <c r="HM303" s="23"/>
      <c r="HN303" s="23"/>
      <c r="HO303" s="23"/>
      <c r="HP303" s="23"/>
      <c r="HQ303" s="23"/>
      <c r="HR303" s="23"/>
      <c r="HS303" s="23"/>
      <c r="HT303" s="23"/>
      <c r="HU303" s="23"/>
      <c r="HV303" s="23"/>
      <c r="HW303" s="23"/>
      <c r="HX303" s="23"/>
      <c r="HY303" s="23"/>
      <c r="HZ303" s="23"/>
      <c r="IA303" s="23"/>
      <c r="IB303" s="23"/>
      <c r="IC303" s="23"/>
      <c r="ID303" s="23"/>
      <c r="IE303" s="23"/>
      <c r="IF303" s="23"/>
      <c r="IG303" s="23"/>
      <c r="IH303" s="23"/>
      <c r="II303" s="23"/>
      <c r="IJ303" s="23"/>
      <c r="IK303" s="23"/>
      <c r="IL303" s="23"/>
      <c r="IM303" s="23"/>
      <c r="IN303" s="23"/>
      <c r="IO303" s="23"/>
      <c r="IP303" s="23"/>
      <c r="IQ303" s="23"/>
      <c r="IR303" s="23"/>
      <c r="IS303" s="23"/>
      <c r="IT303" s="23"/>
      <c r="IU303" s="23"/>
      <c r="IV303" s="23"/>
      <c r="IW303" s="23"/>
      <c r="IX303" s="23"/>
    </row>
    <row r="304" spans="1:258" s="24" customFormat="1" ht="13.8" hidden="1">
      <c r="A304" s="24">
        <v>205</v>
      </c>
      <c r="B304" s="26">
        <f t="shared" ca="1" si="131"/>
        <v>51903</v>
      </c>
      <c r="C304" s="28">
        <f t="shared" ref="C304:C315" si="134">X71</f>
        <v>0</v>
      </c>
      <c r="D304" s="27">
        <f t="shared" ref="D304:D315" si="135">Y71</f>
        <v>0</v>
      </c>
      <c r="E304" s="25"/>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c r="FO304" s="23"/>
      <c r="FP304" s="23"/>
      <c r="FQ304" s="23"/>
      <c r="FR304" s="23"/>
      <c r="FS304" s="23"/>
      <c r="FT304" s="23"/>
      <c r="FU304" s="23"/>
      <c r="FV304" s="23"/>
      <c r="FW304" s="23"/>
      <c r="FX304" s="23"/>
      <c r="FY304" s="23"/>
      <c r="FZ304" s="23"/>
      <c r="GA304" s="23"/>
      <c r="GB304" s="23"/>
      <c r="GC304" s="23"/>
      <c r="GD304" s="23"/>
      <c r="GE304" s="23"/>
      <c r="GF304" s="23"/>
      <c r="GG304" s="23"/>
      <c r="GH304" s="23"/>
      <c r="GI304" s="23"/>
      <c r="GJ304" s="23"/>
      <c r="GK304" s="23"/>
      <c r="GL304" s="23"/>
      <c r="GM304" s="23"/>
      <c r="GN304" s="23"/>
      <c r="GO304" s="23"/>
      <c r="GP304" s="23"/>
      <c r="GQ304" s="23"/>
      <c r="GR304" s="23"/>
      <c r="GS304" s="23"/>
      <c r="GT304" s="23"/>
      <c r="GU304" s="23"/>
      <c r="GV304" s="23"/>
      <c r="GW304" s="23"/>
      <c r="GX304" s="23"/>
      <c r="GY304" s="23"/>
      <c r="GZ304" s="23"/>
      <c r="HA304" s="23"/>
      <c r="HB304" s="23"/>
      <c r="HC304" s="23"/>
      <c r="HD304" s="23"/>
      <c r="HE304" s="23"/>
      <c r="HF304" s="23"/>
      <c r="HG304" s="23"/>
      <c r="HH304" s="23"/>
      <c r="HI304" s="23"/>
      <c r="HJ304" s="23"/>
      <c r="HK304" s="23"/>
      <c r="HL304" s="23"/>
      <c r="HM304" s="23"/>
      <c r="HN304" s="23"/>
      <c r="HO304" s="23"/>
      <c r="HP304" s="23"/>
      <c r="HQ304" s="23"/>
      <c r="HR304" s="23"/>
      <c r="HS304" s="23"/>
      <c r="HT304" s="23"/>
      <c r="HU304" s="23"/>
      <c r="HV304" s="23"/>
      <c r="HW304" s="23"/>
      <c r="HX304" s="23"/>
      <c r="HY304" s="23"/>
      <c r="HZ304" s="23"/>
      <c r="IA304" s="23"/>
      <c r="IB304" s="23"/>
      <c r="IC304" s="23"/>
      <c r="ID304" s="23"/>
      <c r="IE304" s="23"/>
      <c r="IF304" s="23"/>
      <c r="IG304" s="23"/>
      <c r="IH304" s="23"/>
      <c r="II304" s="23"/>
      <c r="IJ304" s="23"/>
      <c r="IK304" s="23"/>
      <c r="IL304" s="23"/>
      <c r="IM304" s="23"/>
      <c r="IN304" s="23"/>
      <c r="IO304" s="23"/>
      <c r="IP304" s="23"/>
      <c r="IQ304" s="23"/>
      <c r="IR304" s="23"/>
      <c r="IS304" s="23"/>
      <c r="IT304" s="23"/>
      <c r="IU304" s="23"/>
      <c r="IV304" s="23"/>
      <c r="IW304" s="23"/>
      <c r="IX304" s="23"/>
    </row>
    <row r="305" spans="1:258" s="24" customFormat="1" ht="13.8" hidden="1">
      <c r="A305" s="24">
        <v>206</v>
      </c>
      <c r="B305" s="26">
        <f t="shared" ca="1" si="131"/>
        <v>51931</v>
      </c>
      <c r="C305" s="28">
        <f t="shared" si="134"/>
        <v>0</v>
      </c>
      <c r="D305" s="27">
        <f t="shared" si="135"/>
        <v>0</v>
      </c>
      <c r="E305" s="25"/>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c r="FO305" s="23"/>
      <c r="FP305" s="23"/>
      <c r="FQ305" s="23"/>
      <c r="FR305" s="23"/>
      <c r="FS305" s="23"/>
      <c r="FT305" s="23"/>
      <c r="FU305" s="23"/>
      <c r="FV305" s="23"/>
      <c r="FW305" s="23"/>
      <c r="FX305" s="23"/>
      <c r="FY305" s="23"/>
      <c r="FZ305" s="23"/>
      <c r="GA305" s="23"/>
      <c r="GB305" s="23"/>
      <c r="GC305" s="23"/>
      <c r="GD305" s="23"/>
      <c r="GE305" s="23"/>
      <c r="GF305" s="23"/>
      <c r="GG305" s="23"/>
      <c r="GH305" s="23"/>
      <c r="GI305" s="23"/>
      <c r="GJ305" s="23"/>
      <c r="GK305" s="23"/>
      <c r="GL305" s="23"/>
      <c r="GM305" s="23"/>
      <c r="GN305" s="23"/>
      <c r="GO305" s="23"/>
      <c r="GP305" s="23"/>
      <c r="GQ305" s="23"/>
      <c r="GR305" s="23"/>
      <c r="GS305" s="23"/>
      <c r="GT305" s="23"/>
      <c r="GU305" s="23"/>
      <c r="GV305" s="23"/>
      <c r="GW305" s="23"/>
      <c r="GX305" s="23"/>
      <c r="GY305" s="23"/>
      <c r="GZ305" s="23"/>
      <c r="HA305" s="23"/>
      <c r="HB305" s="23"/>
      <c r="HC305" s="23"/>
      <c r="HD305" s="23"/>
      <c r="HE305" s="23"/>
      <c r="HF305" s="23"/>
      <c r="HG305" s="23"/>
      <c r="HH305" s="23"/>
      <c r="HI305" s="23"/>
      <c r="HJ305" s="23"/>
      <c r="HK305" s="23"/>
      <c r="HL305" s="23"/>
      <c r="HM305" s="23"/>
      <c r="HN305" s="23"/>
      <c r="HO305" s="23"/>
      <c r="HP305" s="23"/>
      <c r="HQ305" s="23"/>
      <c r="HR305" s="23"/>
      <c r="HS305" s="23"/>
      <c r="HT305" s="23"/>
      <c r="HU305" s="23"/>
      <c r="HV305" s="23"/>
      <c r="HW305" s="23"/>
      <c r="HX305" s="23"/>
      <c r="HY305" s="23"/>
      <c r="HZ305" s="23"/>
      <c r="IA305" s="23"/>
      <c r="IB305" s="23"/>
      <c r="IC305" s="23"/>
      <c r="ID305" s="23"/>
      <c r="IE305" s="23"/>
      <c r="IF305" s="23"/>
      <c r="IG305" s="23"/>
      <c r="IH305" s="23"/>
      <c r="II305" s="23"/>
      <c r="IJ305" s="23"/>
      <c r="IK305" s="23"/>
      <c r="IL305" s="23"/>
      <c r="IM305" s="23"/>
      <c r="IN305" s="23"/>
      <c r="IO305" s="23"/>
      <c r="IP305" s="23"/>
      <c r="IQ305" s="23"/>
      <c r="IR305" s="23"/>
      <c r="IS305" s="23"/>
      <c r="IT305" s="23"/>
      <c r="IU305" s="23"/>
      <c r="IV305" s="23"/>
      <c r="IW305" s="23"/>
      <c r="IX305" s="23"/>
    </row>
    <row r="306" spans="1:258" s="24" customFormat="1" ht="13.8" hidden="1">
      <c r="A306" s="24">
        <v>207</v>
      </c>
      <c r="B306" s="26">
        <f t="shared" ca="1" si="131"/>
        <v>51962</v>
      </c>
      <c r="C306" s="28">
        <f t="shared" si="134"/>
        <v>0</v>
      </c>
      <c r="D306" s="27">
        <f t="shared" si="135"/>
        <v>0</v>
      </c>
      <c r="E306" s="25"/>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c r="FO306" s="23"/>
      <c r="FP306" s="23"/>
      <c r="FQ306" s="23"/>
      <c r="FR306" s="23"/>
      <c r="FS306" s="23"/>
      <c r="FT306" s="23"/>
      <c r="FU306" s="23"/>
      <c r="FV306" s="23"/>
      <c r="FW306" s="23"/>
      <c r="FX306" s="23"/>
      <c r="FY306" s="23"/>
      <c r="FZ306" s="23"/>
      <c r="GA306" s="23"/>
      <c r="GB306" s="23"/>
      <c r="GC306" s="23"/>
      <c r="GD306" s="23"/>
      <c r="GE306" s="23"/>
      <c r="GF306" s="23"/>
      <c r="GG306" s="23"/>
      <c r="GH306" s="23"/>
      <c r="GI306" s="23"/>
      <c r="GJ306" s="23"/>
      <c r="GK306" s="23"/>
      <c r="GL306" s="23"/>
      <c r="GM306" s="23"/>
      <c r="GN306" s="23"/>
      <c r="GO306" s="23"/>
      <c r="GP306" s="23"/>
      <c r="GQ306" s="23"/>
      <c r="GR306" s="23"/>
      <c r="GS306" s="23"/>
      <c r="GT306" s="23"/>
      <c r="GU306" s="23"/>
      <c r="GV306" s="23"/>
      <c r="GW306" s="23"/>
      <c r="GX306" s="23"/>
      <c r="GY306" s="23"/>
      <c r="GZ306" s="23"/>
      <c r="HA306" s="23"/>
      <c r="HB306" s="23"/>
      <c r="HC306" s="23"/>
      <c r="HD306" s="23"/>
      <c r="HE306" s="23"/>
      <c r="HF306" s="23"/>
      <c r="HG306" s="23"/>
      <c r="HH306" s="23"/>
      <c r="HI306" s="23"/>
      <c r="HJ306" s="23"/>
      <c r="HK306" s="23"/>
      <c r="HL306" s="23"/>
      <c r="HM306" s="23"/>
      <c r="HN306" s="23"/>
      <c r="HO306" s="23"/>
      <c r="HP306" s="23"/>
      <c r="HQ306" s="23"/>
      <c r="HR306" s="23"/>
      <c r="HS306" s="23"/>
      <c r="HT306" s="23"/>
      <c r="HU306" s="23"/>
      <c r="HV306" s="23"/>
      <c r="HW306" s="23"/>
      <c r="HX306" s="23"/>
      <c r="HY306" s="23"/>
      <c r="HZ306" s="23"/>
      <c r="IA306" s="23"/>
      <c r="IB306" s="23"/>
      <c r="IC306" s="23"/>
      <c r="ID306" s="23"/>
      <c r="IE306" s="23"/>
      <c r="IF306" s="23"/>
      <c r="IG306" s="23"/>
      <c r="IH306" s="23"/>
      <c r="II306" s="23"/>
      <c r="IJ306" s="23"/>
      <c r="IK306" s="23"/>
      <c r="IL306" s="23"/>
      <c r="IM306" s="23"/>
      <c r="IN306" s="23"/>
      <c r="IO306" s="23"/>
      <c r="IP306" s="23"/>
      <c r="IQ306" s="23"/>
      <c r="IR306" s="23"/>
      <c r="IS306" s="23"/>
      <c r="IT306" s="23"/>
      <c r="IU306" s="23"/>
      <c r="IV306" s="23"/>
      <c r="IW306" s="23"/>
      <c r="IX306" s="23"/>
    </row>
    <row r="307" spans="1:258" s="24" customFormat="1" ht="13.8" hidden="1">
      <c r="A307" s="24">
        <v>208</v>
      </c>
      <c r="B307" s="26">
        <f t="shared" ca="1" si="131"/>
        <v>51992</v>
      </c>
      <c r="C307" s="28">
        <f t="shared" si="134"/>
        <v>0</v>
      </c>
      <c r="D307" s="27">
        <f t="shared" si="135"/>
        <v>0</v>
      </c>
      <c r="E307" s="25"/>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c r="FO307" s="23"/>
      <c r="FP307" s="23"/>
      <c r="FQ307" s="23"/>
      <c r="FR307" s="23"/>
      <c r="FS307" s="23"/>
      <c r="FT307" s="23"/>
      <c r="FU307" s="23"/>
      <c r="FV307" s="23"/>
      <c r="FW307" s="23"/>
      <c r="FX307" s="23"/>
      <c r="FY307" s="23"/>
      <c r="FZ307" s="23"/>
      <c r="GA307" s="23"/>
      <c r="GB307" s="23"/>
      <c r="GC307" s="23"/>
      <c r="GD307" s="23"/>
      <c r="GE307" s="23"/>
      <c r="GF307" s="23"/>
      <c r="GG307" s="23"/>
      <c r="GH307" s="23"/>
      <c r="GI307" s="23"/>
      <c r="GJ307" s="23"/>
      <c r="GK307" s="23"/>
      <c r="GL307" s="23"/>
      <c r="GM307" s="23"/>
      <c r="GN307" s="23"/>
      <c r="GO307" s="23"/>
      <c r="GP307" s="23"/>
      <c r="GQ307" s="23"/>
      <c r="GR307" s="23"/>
      <c r="GS307" s="23"/>
      <c r="GT307" s="23"/>
      <c r="GU307" s="23"/>
      <c r="GV307" s="23"/>
      <c r="GW307" s="23"/>
      <c r="GX307" s="23"/>
      <c r="GY307" s="23"/>
      <c r="GZ307" s="23"/>
      <c r="HA307" s="23"/>
      <c r="HB307" s="23"/>
      <c r="HC307" s="23"/>
      <c r="HD307" s="23"/>
      <c r="HE307" s="23"/>
      <c r="HF307" s="23"/>
      <c r="HG307" s="23"/>
      <c r="HH307" s="23"/>
      <c r="HI307" s="23"/>
      <c r="HJ307" s="23"/>
      <c r="HK307" s="23"/>
      <c r="HL307" s="23"/>
      <c r="HM307" s="23"/>
      <c r="HN307" s="23"/>
      <c r="HO307" s="23"/>
      <c r="HP307" s="23"/>
      <c r="HQ307" s="23"/>
      <c r="HR307" s="23"/>
      <c r="HS307" s="23"/>
      <c r="HT307" s="23"/>
      <c r="HU307" s="23"/>
      <c r="HV307" s="23"/>
      <c r="HW307" s="23"/>
      <c r="HX307" s="23"/>
      <c r="HY307" s="23"/>
      <c r="HZ307" s="23"/>
      <c r="IA307" s="23"/>
      <c r="IB307" s="23"/>
      <c r="IC307" s="23"/>
      <c r="ID307" s="23"/>
      <c r="IE307" s="23"/>
      <c r="IF307" s="23"/>
      <c r="IG307" s="23"/>
      <c r="IH307" s="23"/>
      <c r="II307" s="23"/>
      <c r="IJ307" s="23"/>
      <c r="IK307" s="23"/>
      <c r="IL307" s="23"/>
      <c r="IM307" s="23"/>
      <c r="IN307" s="23"/>
      <c r="IO307" s="23"/>
      <c r="IP307" s="23"/>
      <c r="IQ307" s="23"/>
      <c r="IR307" s="23"/>
      <c r="IS307" s="23"/>
      <c r="IT307" s="23"/>
      <c r="IU307" s="23"/>
      <c r="IV307" s="23"/>
      <c r="IW307" s="23"/>
      <c r="IX307" s="23"/>
    </row>
    <row r="308" spans="1:258" s="24" customFormat="1" ht="13.8" hidden="1">
      <c r="A308" s="24">
        <v>209</v>
      </c>
      <c r="B308" s="26">
        <f t="shared" ca="1" si="131"/>
        <v>52023</v>
      </c>
      <c r="C308" s="28">
        <f t="shared" si="134"/>
        <v>0</v>
      </c>
      <c r="D308" s="27">
        <f t="shared" si="135"/>
        <v>0</v>
      </c>
      <c r="E308" s="25"/>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c r="FO308" s="23"/>
      <c r="FP308" s="23"/>
      <c r="FQ308" s="23"/>
      <c r="FR308" s="23"/>
      <c r="FS308" s="23"/>
      <c r="FT308" s="23"/>
      <c r="FU308" s="23"/>
      <c r="FV308" s="23"/>
      <c r="FW308" s="23"/>
      <c r="FX308" s="23"/>
      <c r="FY308" s="23"/>
      <c r="FZ308" s="23"/>
      <c r="GA308" s="23"/>
      <c r="GB308" s="23"/>
      <c r="GC308" s="23"/>
      <c r="GD308" s="23"/>
      <c r="GE308" s="23"/>
      <c r="GF308" s="23"/>
      <c r="GG308" s="23"/>
      <c r="GH308" s="23"/>
      <c r="GI308" s="23"/>
      <c r="GJ308" s="23"/>
      <c r="GK308" s="23"/>
      <c r="GL308" s="23"/>
      <c r="GM308" s="23"/>
      <c r="GN308" s="23"/>
      <c r="GO308" s="23"/>
      <c r="GP308" s="23"/>
      <c r="GQ308" s="23"/>
      <c r="GR308" s="23"/>
      <c r="GS308" s="23"/>
      <c r="GT308" s="23"/>
      <c r="GU308" s="23"/>
      <c r="GV308" s="23"/>
      <c r="GW308" s="23"/>
      <c r="GX308" s="23"/>
      <c r="GY308" s="23"/>
      <c r="GZ308" s="23"/>
      <c r="HA308" s="23"/>
      <c r="HB308" s="23"/>
      <c r="HC308" s="23"/>
      <c r="HD308" s="23"/>
      <c r="HE308" s="23"/>
      <c r="HF308" s="23"/>
      <c r="HG308" s="23"/>
      <c r="HH308" s="23"/>
      <c r="HI308" s="23"/>
      <c r="HJ308" s="23"/>
      <c r="HK308" s="23"/>
      <c r="HL308" s="23"/>
      <c r="HM308" s="23"/>
      <c r="HN308" s="23"/>
      <c r="HO308" s="23"/>
      <c r="HP308" s="23"/>
      <c r="HQ308" s="23"/>
      <c r="HR308" s="23"/>
      <c r="HS308" s="23"/>
      <c r="HT308" s="23"/>
      <c r="HU308" s="23"/>
      <c r="HV308" s="23"/>
      <c r="HW308" s="23"/>
      <c r="HX308" s="23"/>
      <c r="HY308" s="23"/>
      <c r="HZ308" s="23"/>
      <c r="IA308" s="23"/>
      <c r="IB308" s="23"/>
      <c r="IC308" s="23"/>
      <c r="ID308" s="23"/>
      <c r="IE308" s="23"/>
      <c r="IF308" s="23"/>
      <c r="IG308" s="23"/>
      <c r="IH308" s="23"/>
      <c r="II308" s="23"/>
      <c r="IJ308" s="23"/>
      <c r="IK308" s="23"/>
      <c r="IL308" s="23"/>
      <c r="IM308" s="23"/>
      <c r="IN308" s="23"/>
      <c r="IO308" s="23"/>
      <c r="IP308" s="23"/>
      <c r="IQ308" s="23"/>
      <c r="IR308" s="23"/>
      <c r="IS308" s="23"/>
      <c r="IT308" s="23"/>
      <c r="IU308" s="23"/>
      <c r="IV308" s="23"/>
      <c r="IW308" s="23"/>
      <c r="IX308" s="23"/>
    </row>
    <row r="309" spans="1:258" s="24" customFormat="1" ht="13.8" hidden="1">
      <c r="A309" s="24">
        <v>210</v>
      </c>
      <c r="B309" s="26">
        <f t="shared" ca="1" si="131"/>
        <v>52053</v>
      </c>
      <c r="C309" s="28">
        <f t="shared" si="134"/>
        <v>0</v>
      </c>
      <c r="D309" s="27">
        <f t="shared" si="135"/>
        <v>0</v>
      </c>
      <c r="E309" s="25"/>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c r="FO309" s="23"/>
      <c r="FP309" s="23"/>
      <c r="FQ309" s="23"/>
      <c r="FR309" s="23"/>
      <c r="FS309" s="23"/>
      <c r="FT309" s="23"/>
      <c r="FU309" s="23"/>
      <c r="FV309" s="23"/>
      <c r="FW309" s="23"/>
      <c r="FX309" s="23"/>
      <c r="FY309" s="23"/>
      <c r="FZ309" s="23"/>
      <c r="GA309" s="23"/>
      <c r="GB309" s="23"/>
      <c r="GC309" s="23"/>
      <c r="GD309" s="23"/>
      <c r="GE309" s="23"/>
      <c r="GF309" s="23"/>
      <c r="GG309" s="23"/>
      <c r="GH309" s="23"/>
      <c r="GI309" s="23"/>
      <c r="GJ309" s="23"/>
      <c r="GK309" s="23"/>
      <c r="GL309" s="23"/>
      <c r="GM309" s="23"/>
      <c r="GN309" s="23"/>
      <c r="GO309" s="23"/>
      <c r="GP309" s="23"/>
      <c r="GQ309" s="23"/>
      <c r="GR309" s="23"/>
      <c r="GS309" s="23"/>
      <c r="GT309" s="23"/>
      <c r="GU309" s="23"/>
      <c r="GV309" s="23"/>
      <c r="GW309" s="23"/>
      <c r="GX309" s="23"/>
      <c r="GY309" s="23"/>
      <c r="GZ309" s="23"/>
      <c r="HA309" s="23"/>
      <c r="HB309" s="23"/>
      <c r="HC309" s="23"/>
      <c r="HD309" s="23"/>
      <c r="HE309" s="23"/>
      <c r="HF309" s="23"/>
      <c r="HG309" s="23"/>
      <c r="HH309" s="23"/>
      <c r="HI309" s="23"/>
      <c r="HJ309" s="23"/>
      <c r="HK309" s="23"/>
      <c r="HL309" s="23"/>
      <c r="HM309" s="23"/>
      <c r="HN309" s="23"/>
      <c r="HO309" s="23"/>
      <c r="HP309" s="23"/>
      <c r="HQ309" s="23"/>
      <c r="HR309" s="23"/>
      <c r="HS309" s="23"/>
      <c r="HT309" s="23"/>
      <c r="HU309" s="23"/>
      <c r="HV309" s="23"/>
      <c r="HW309" s="23"/>
      <c r="HX309" s="23"/>
      <c r="HY309" s="23"/>
      <c r="HZ309" s="23"/>
      <c r="IA309" s="23"/>
      <c r="IB309" s="23"/>
      <c r="IC309" s="23"/>
      <c r="ID309" s="23"/>
      <c r="IE309" s="23"/>
      <c r="IF309" s="23"/>
      <c r="IG309" s="23"/>
      <c r="IH309" s="23"/>
      <c r="II309" s="23"/>
      <c r="IJ309" s="23"/>
      <c r="IK309" s="23"/>
      <c r="IL309" s="23"/>
      <c r="IM309" s="23"/>
      <c r="IN309" s="23"/>
      <c r="IO309" s="23"/>
      <c r="IP309" s="23"/>
      <c r="IQ309" s="23"/>
      <c r="IR309" s="23"/>
      <c r="IS309" s="23"/>
      <c r="IT309" s="23"/>
      <c r="IU309" s="23"/>
      <c r="IV309" s="23"/>
      <c r="IW309" s="23"/>
      <c r="IX309" s="23"/>
    </row>
    <row r="310" spans="1:258" s="24" customFormat="1" ht="13.8" hidden="1">
      <c r="A310" s="24">
        <v>211</v>
      </c>
      <c r="B310" s="26">
        <f t="shared" ca="1" si="131"/>
        <v>52084</v>
      </c>
      <c r="C310" s="28">
        <f t="shared" si="134"/>
        <v>0</v>
      </c>
      <c r="D310" s="27">
        <f t="shared" si="135"/>
        <v>0</v>
      </c>
      <c r="E310" s="25"/>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c r="BV310" s="23"/>
      <c r="BW310" s="23"/>
      <c r="BX310" s="23"/>
      <c r="BY310" s="23"/>
      <c r="BZ310" s="23"/>
      <c r="CA310" s="23"/>
      <c r="CB310" s="23"/>
      <c r="CC310" s="23"/>
      <c r="CD310" s="23"/>
      <c r="CE310" s="23"/>
      <c r="CF310" s="23"/>
      <c r="CG310" s="23"/>
      <c r="CH310" s="23"/>
      <c r="CI310" s="23"/>
      <c r="CJ310" s="23"/>
      <c r="CK310" s="23"/>
      <c r="CL310" s="23"/>
      <c r="CM310" s="23"/>
      <c r="CN310" s="23"/>
      <c r="CO310" s="23"/>
      <c r="CP310" s="23"/>
      <c r="CQ310" s="23"/>
      <c r="CR310" s="23"/>
      <c r="CS310" s="23"/>
      <c r="CT310" s="23"/>
      <c r="CU310" s="23"/>
      <c r="CV310" s="23"/>
      <c r="CW310" s="23"/>
      <c r="CX310" s="23"/>
      <c r="CY310" s="23"/>
      <c r="CZ310" s="23"/>
      <c r="DA310" s="23"/>
      <c r="DB310" s="23"/>
      <c r="DC310" s="23"/>
      <c r="DD310" s="23"/>
      <c r="DE310" s="23"/>
      <c r="DF310" s="23"/>
      <c r="DG310" s="23"/>
      <c r="DH310" s="23"/>
      <c r="DI310" s="23"/>
      <c r="DJ310" s="23"/>
      <c r="DK310" s="23"/>
      <c r="DL310" s="23"/>
      <c r="DM310" s="23"/>
      <c r="DN310" s="23"/>
      <c r="DO310" s="23"/>
      <c r="DP310" s="23"/>
      <c r="DQ310" s="23"/>
      <c r="DR310" s="23"/>
      <c r="DS310" s="23"/>
      <c r="DT310" s="23"/>
      <c r="DU310" s="23"/>
      <c r="DV310" s="23"/>
      <c r="DW310" s="23"/>
      <c r="DX310" s="23"/>
      <c r="DY310" s="23"/>
      <c r="DZ310" s="23"/>
      <c r="EA310" s="23"/>
      <c r="EB310" s="23"/>
      <c r="EC310" s="23"/>
      <c r="ED310" s="23"/>
      <c r="EE310" s="23"/>
      <c r="EF310" s="23"/>
      <c r="EG310" s="23"/>
      <c r="EH310" s="23"/>
      <c r="EI310" s="23"/>
      <c r="EJ310" s="23"/>
      <c r="EK310" s="23"/>
      <c r="EL310" s="23"/>
      <c r="EM310" s="23"/>
      <c r="EN310" s="23"/>
      <c r="EO310" s="23"/>
      <c r="EP310" s="23"/>
      <c r="EQ310" s="23"/>
      <c r="ER310" s="23"/>
      <c r="ES310" s="23"/>
      <c r="ET310" s="23"/>
      <c r="EU310" s="23"/>
      <c r="EV310" s="23"/>
      <c r="EW310" s="23"/>
      <c r="EX310" s="23"/>
      <c r="EY310" s="23"/>
      <c r="EZ310" s="23"/>
      <c r="FA310" s="23"/>
      <c r="FB310" s="23"/>
      <c r="FC310" s="23"/>
      <c r="FD310" s="23"/>
      <c r="FE310" s="23"/>
      <c r="FF310" s="23"/>
      <c r="FG310" s="23"/>
      <c r="FH310" s="23"/>
      <c r="FI310" s="23"/>
      <c r="FJ310" s="23"/>
      <c r="FK310" s="23"/>
      <c r="FL310" s="23"/>
      <c r="FM310" s="23"/>
      <c r="FN310" s="23"/>
      <c r="FO310" s="23"/>
      <c r="FP310" s="23"/>
      <c r="FQ310" s="23"/>
      <c r="FR310" s="23"/>
      <c r="FS310" s="23"/>
      <c r="FT310" s="23"/>
      <c r="FU310" s="23"/>
      <c r="FV310" s="23"/>
      <c r="FW310" s="23"/>
      <c r="FX310" s="23"/>
      <c r="FY310" s="23"/>
      <c r="FZ310" s="23"/>
      <c r="GA310" s="23"/>
      <c r="GB310" s="23"/>
      <c r="GC310" s="23"/>
      <c r="GD310" s="23"/>
      <c r="GE310" s="23"/>
      <c r="GF310" s="23"/>
      <c r="GG310" s="23"/>
      <c r="GH310" s="23"/>
      <c r="GI310" s="23"/>
      <c r="GJ310" s="23"/>
      <c r="GK310" s="23"/>
      <c r="GL310" s="23"/>
      <c r="GM310" s="23"/>
      <c r="GN310" s="23"/>
      <c r="GO310" s="23"/>
      <c r="GP310" s="23"/>
      <c r="GQ310" s="23"/>
      <c r="GR310" s="23"/>
      <c r="GS310" s="23"/>
      <c r="GT310" s="23"/>
      <c r="GU310" s="23"/>
      <c r="GV310" s="23"/>
      <c r="GW310" s="23"/>
      <c r="GX310" s="23"/>
      <c r="GY310" s="23"/>
      <c r="GZ310" s="23"/>
      <c r="HA310" s="23"/>
      <c r="HB310" s="23"/>
      <c r="HC310" s="23"/>
      <c r="HD310" s="23"/>
      <c r="HE310" s="23"/>
      <c r="HF310" s="23"/>
      <c r="HG310" s="23"/>
      <c r="HH310" s="23"/>
      <c r="HI310" s="23"/>
      <c r="HJ310" s="23"/>
      <c r="HK310" s="23"/>
      <c r="HL310" s="23"/>
      <c r="HM310" s="23"/>
      <c r="HN310" s="23"/>
      <c r="HO310" s="23"/>
      <c r="HP310" s="23"/>
      <c r="HQ310" s="23"/>
      <c r="HR310" s="23"/>
      <c r="HS310" s="23"/>
      <c r="HT310" s="23"/>
      <c r="HU310" s="23"/>
      <c r="HV310" s="23"/>
      <c r="HW310" s="23"/>
      <c r="HX310" s="23"/>
      <c r="HY310" s="23"/>
      <c r="HZ310" s="23"/>
      <c r="IA310" s="23"/>
      <c r="IB310" s="23"/>
      <c r="IC310" s="23"/>
      <c r="ID310" s="23"/>
      <c r="IE310" s="23"/>
      <c r="IF310" s="23"/>
      <c r="IG310" s="23"/>
      <c r="IH310" s="23"/>
      <c r="II310" s="23"/>
      <c r="IJ310" s="23"/>
      <c r="IK310" s="23"/>
      <c r="IL310" s="23"/>
      <c r="IM310" s="23"/>
      <c r="IN310" s="23"/>
      <c r="IO310" s="23"/>
      <c r="IP310" s="23"/>
      <c r="IQ310" s="23"/>
      <c r="IR310" s="23"/>
      <c r="IS310" s="23"/>
      <c r="IT310" s="23"/>
      <c r="IU310" s="23"/>
      <c r="IV310" s="23"/>
      <c r="IW310" s="23"/>
      <c r="IX310" s="23"/>
    </row>
    <row r="311" spans="1:258" s="24" customFormat="1" ht="13.8" hidden="1">
      <c r="A311" s="24">
        <v>212</v>
      </c>
      <c r="B311" s="26">
        <f t="shared" ca="1" si="131"/>
        <v>52115</v>
      </c>
      <c r="C311" s="28">
        <f t="shared" si="134"/>
        <v>0</v>
      </c>
      <c r="D311" s="27">
        <f t="shared" si="135"/>
        <v>0</v>
      </c>
      <c r="E311" s="25"/>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23"/>
      <c r="CJ311" s="23"/>
      <c r="CK311" s="23"/>
      <c r="CL311" s="23"/>
      <c r="CM311" s="23"/>
      <c r="CN311" s="23"/>
      <c r="CO311" s="23"/>
      <c r="CP311" s="23"/>
      <c r="CQ311" s="23"/>
      <c r="CR311" s="23"/>
      <c r="CS311" s="23"/>
      <c r="CT311" s="23"/>
      <c r="CU311" s="23"/>
      <c r="CV311" s="23"/>
      <c r="CW311" s="23"/>
      <c r="CX311" s="23"/>
      <c r="CY311" s="23"/>
      <c r="CZ311" s="23"/>
      <c r="DA311" s="23"/>
      <c r="DB311" s="23"/>
      <c r="DC311" s="23"/>
      <c r="DD311" s="23"/>
      <c r="DE311" s="23"/>
      <c r="DF311" s="23"/>
      <c r="DG311" s="23"/>
      <c r="DH311" s="23"/>
      <c r="DI311" s="23"/>
      <c r="DJ311" s="23"/>
      <c r="DK311" s="23"/>
      <c r="DL311" s="23"/>
      <c r="DM311" s="23"/>
      <c r="DN311" s="23"/>
      <c r="DO311" s="23"/>
      <c r="DP311" s="23"/>
      <c r="DQ311" s="23"/>
      <c r="DR311" s="23"/>
      <c r="DS311" s="23"/>
      <c r="DT311" s="23"/>
      <c r="DU311" s="23"/>
      <c r="DV311" s="23"/>
      <c r="DW311" s="23"/>
      <c r="DX311" s="23"/>
      <c r="DY311" s="23"/>
      <c r="DZ311" s="23"/>
      <c r="EA311" s="23"/>
      <c r="EB311" s="23"/>
      <c r="EC311" s="23"/>
      <c r="ED311" s="23"/>
      <c r="EE311" s="23"/>
      <c r="EF311" s="23"/>
      <c r="EG311" s="23"/>
      <c r="EH311" s="23"/>
      <c r="EI311" s="23"/>
      <c r="EJ311" s="23"/>
      <c r="EK311" s="23"/>
      <c r="EL311" s="23"/>
      <c r="EM311" s="23"/>
      <c r="EN311" s="23"/>
      <c r="EO311" s="23"/>
      <c r="EP311" s="23"/>
      <c r="EQ311" s="23"/>
      <c r="ER311" s="23"/>
      <c r="ES311" s="23"/>
      <c r="ET311" s="23"/>
      <c r="EU311" s="23"/>
      <c r="EV311" s="23"/>
      <c r="EW311" s="23"/>
      <c r="EX311" s="23"/>
      <c r="EY311" s="23"/>
      <c r="EZ311" s="23"/>
      <c r="FA311" s="23"/>
      <c r="FB311" s="23"/>
      <c r="FC311" s="23"/>
      <c r="FD311" s="23"/>
      <c r="FE311" s="23"/>
      <c r="FF311" s="23"/>
      <c r="FG311" s="23"/>
      <c r="FH311" s="23"/>
      <c r="FI311" s="23"/>
      <c r="FJ311" s="23"/>
      <c r="FK311" s="23"/>
      <c r="FL311" s="23"/>
      <c r="FM311" s="23"/>
      <c r="FN311" s="23"/>
      <c r="FO311" s="23"/>
      <c r="FP311" s="23"/>
      <c r="FQ311" s="23"/>
      <c r="FR311" s="23"/>
      <c r="FS311" s="23"/>
      <c r="FT311" s="23"/>
      <c r="FU311" s="23"/>
      <c r="FV311" s="23"/>
      <c r="FW311" s="23"/>
      <c r="FX311" s="23"/>
      <c r="FY311" s="23"/>
      <c r="FZ311" s="23"/>
      <c r="GA311" s="23"/>
      <c r="GB311" s="23"/>
      <c r="GC311" s="23"/>
      <c r="GD311" s="23"/>
      <c r="GE311" s="23"/>
      <c r="GF311" s="23"/>
      <c r="GG311" s="23"/>
      <c r="GH311" s="23"/>
      <c r="GI311" s="23"/>
      <c r="GJ311" s="23"/>
      <c r="GK311" s="23"/>
      <c r="GL311" s="23"/>
      <c r="GM311" s="23"/>
      <c r="GN311" s="23"/>
      <c r="GO311" s="23"/>
      <c r="GP311" s="23"/>
      <c r="GQ311" s="23"/>
      <c r="GR311" s="23"/>
      <c r="GS311" s="23"/>
      <c r="GT311" s="23"/>
      <c r="GU311" s="23"/>
      <c r="GV311" s="23"/>
      <c r="GW311" s="23"/>
      <c r="GX311" s="23"/>
      <c r="GY311" s="23"/>
      <c r="GZ311" s="23"/>
      <c r="HA311" s="23"/>
      <c r="HB311" s="23"/>
      <c r="HC311" s="23"/>
      <c r="HD311" s="23"/>
      <c r="HE311" s="23"/>
      <c r="HF311" s="23"/>
      <c r="HG311" s="23"/>
      <c r="HH311" s="23"/>
      <c r="HI311" s="23"/>
      <c r="HJ311" s="23"/>
      <c r="HK311" s="23"/>
      <c r="HL311" s="23"/>
      <c r="HM311" s="23"/>
      <c r="HN311" s="23"/>
      <c r="HO311" s="23"/>
      <c r="HP311" s="23"/>
      <c r="HQ311" s="23"/>
      <c r="HR311" s="23"/>
      <c r="HS311" s="23"/>
      <c r="HT311" s="23"/>
      <c r="HU311" s="23"/>
      <c r="HV311" s="23"/>
      <c r="HW311" s="23"/>
      <c r="HX311" s="23"/>
      <c r="HY311" s="23"/>
      <c r="HZ311" s="23"/>
      <c r="IA311" s="23"/>
      <c r="IB311" s="23"/>
      <c r="IC311" s="23"/>
      <c r="ID311" s="23"/>
      <c r="IE311" s="23"/>
      <c r="IF311" s="23"/>
      <c r="IG311" s="23"/>
      <c r="IH311" s="23"/>
      <c r="II311" s="23"/>
      <c r="IJ311" s="23"/>
      <c r="IK311" s="23"/>
      <c r="IL311" s="23"/>
      <c r="IM311" s="23"/>
      <c r="IN311" s="23"/>
      <c r="IO311" s="23"/>
      <c r="IP311" s="23"/>
      <c r="IQ311" s="23"/>
      <c r="IR311" s="23"/>
      <c r="IS311" s="23"/>
      <c r="IT311" s="23"/>
      <c r="IU311" s="23"/>
      <c r="IV311" s="23"/>
      <c r="IW311" s="23"/>
      <c r="IX311" s="23"/>
    </row>
    <row r="312" spans="1:258" s="24" customFormat="1" ht="13.8" hidden="1">
      <c r="A312" s="24">
        <v>213</v>
      </c>
      <c r="B312" s="26">
        <f t="shared" ca="1" si="131"/>
        <v>52145</v>
      </c>
      <c r="C312" s="28">
        <f t="shared" si="134"/>
        <v>0</v>
      </c>
      <c r="D312" s="27">
        <f t="shared" si="135"/>
        <v>0</v>
      </c>
      <c r="E312" s="25"/>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23"/>
      <c r="CJ312" s="23"/>
      <c r="CK312" s="23"/>
      <c r="CL312" s="23"/>
      <c r="CM312" s="23"/>
      <c r="CN312" s="23"/>
      <c r="CO312" s="23"/>
      <c r="CP312" s="23"/>
      <c r="CQ312" s="23"/>
      <c r="CR312" s="23"/>
      <c r="CS312" s="23"/>
      <c r="CT312" s="23"/>
      <c r="CU312" s="23"/>
      <c r="CV312" s="23"/>
      <c r="CW312" s="23"/>
      <c r="CX312" s="23"/>
      <c r="CY312" s="23"/>
      <c r="CZ312" s="23"/>
      <c r="DA312" s="23"/>
      <c r="DB312" s="23"/>
      <c r="DC312" s="23"/>
      <c r="DD312" s="23"/>
      <c r="DE312" s="23"/>
      <c r="DF312" s="23"/>
      <c r="DG312" s="23"/>
      <c r="DH312" s="23"/>
      <c r="DI312" s="23"/>
      <c r="DJ312" s="23"/>
      <c r="DK312" s="23"/>
      <c r="DL312" s="23"/>
      <c r="DM312" s="23"/>
      <c r="DN312" s="23"/>
      <c r="DO312" s="23"/>
      <c r="DP312" s="23"/>
      <c r="DQ312" s="23"/>
      <c r="DR312" s="23"/>
      <c r="DS312" s="23"/>
      <c r="DT312" s="23"/>
      <c r="DU312" s="23"/>
      <c r="DV312" s="23"/>
      <c r="DW312" s="23"/>
      <c r="DX312" s="23"/>
      <c r="DY312" s="23"/>
      <c r="DZ312" s="23"/>
      <c r="EA312" s="23"/>
      <c r="EB312" s="23"/>
      <c r="EC312" s="23"/>
      <c r="ED312" s="23"/>
      <c r="EE312" s="23"/>
      <c r="EF312" s="23"/>
      <c r="EG312" s="23"/>
      <c r="EH312" s="23"/>
      <c r="EI312" s="23"/>
      <c r="EJ312" s="23"/>
      <c r="EK312" s="23"/>
      <c r="EL312" s="23"/>
      <c r="EM312" s="23"/>
      <c r="EN312" s="23"/>
      <c r="EO312" s="23"/>
      <c r="EP312" s="23"/>
      <c r="EQ312" s="23"/>
      <c r="ER312" s="23"/>
      <c r="ES312" s="23"/>
      <c r="ET312" s="23"/>
      <c r="EU312" s="23"/>
      <c r="EV312" s="23"/>
      <c r="EW312" s="23"/>
      <c r="EX312" s="23"/>
      <c r="EY312" s="23"/>
      <c r="EZ312" s="23"/>
      <c r="FA312" s="23"/>
      <c r="FB312" s="23"/>
      <c r="FC312" s="23"/>
      <c r="FD312" s="23"/>
      <c r="FE312" s="23"/>
      <c r="FF312" s="23"/>
      <c r="FG312" s="23"/>
      <c r="FH312" s="23"/>
      <c r="FI312" s="23"/>
      <c r="FJ312" s="23"/>
      <c r="FK312" s="23"/>
      <c r="FL312" s="23"/>
      <c r="FM312" s="23"/>
      <c r="FN312" s="23"/>
      <c r="FO312" s="23"/>
      <c r="FP312" s="23"/>
      <c r="FQ312" s="23"/>
      <c r="FR312" s="23"/>
      <c r="FS312" s="23"/>
      <c r="FT312" s="23"/>
      <c r="FU312" s="23"/>
      <c r="FV312" s="23"/>
      <c r="FW312" s="23"/>
      <c r="FX312" s="23"/>
      <c r="FY312" s="23"/>
      <c r="FZ312" s="23"/>
      <c r="GA312" s="23"/>
      <c r="GB312" s="23"/>
      <c r="GC312" s="23"/>
      <c r="GD312" s="23"/>
      <c r="GE312" s="23"/>
      <c r="GF312" s="23"/>
      <c r="GG312" s="23"/>
      <c r="GH312" s="23"/>
      <c r="GI312" s="23"/>
      <c r="GJ312" s="23"/>
      <c r="GK312" s="23"/>
      <c r="GL312" s="23"/>
      <c r="GM312" s="23"/>
      <c r="GN312" s="23"/>
      <c r="GO312" s="23"/>
      <c r="GP312" s="23"/>
      <c r="GQ312" s="23"/>
      <c r="GR312" s="23"/>
      <c r="GS312" s="23"/>
      <c r="GT312" s="23"/>
      <c r="GU312" s="23"/>
      <c r="GV312" s="23"/>
      <c r="GW312" s="23"/>
      <c r="GX312" s="23"/>
      <c r="GY312" s="23"/>
      <c r="GZ312" s="23"/>
      <c r="HA312" s="23"/>
      <c r="HB312" s="23"/>
      <c r="HC312" s="23"/>
      <c r="HD312" s="23"/>
      <c r="HE312" s="23"/>
      <c r="HF312" s="23"/>
      <c r="HG312" s="23"/>
      <c r="HH312" s="23"/>
      <c r="HI312" s="23"/>
      <c r="HJ312" s="23"/>
      <c r="HK312" s="23"/>
      <c r="HL312" s="23"/>
      <c r="HM312" s="23"/>
      <c r="HN312" s="23"/>
      <c r="HO312" s="23"/>
      <c r="HP312" s="23"/>
      <c r="HQ312" s="23"/>
      <c r="HR312" s="23"/>
      <c r="HS312" s="23"/>
      <c r="HT312" s="23"/>
      <c r="HU312" s="23"/>
      <c r="HV312" s="23"/>
      <c r="HW312" s="23"/>
      <c r="HX312" s="23"/>
      <c r="HY312" s="23"/>
      <c r="HZ312" s="23"/>
      <c r="IA312" s="23"/>
      <c r="IB312" s="23"/>
      <c r="IC312" s="23"/>
      <c r="ID312" s="23"/>
      <c r="IE312" s="23"/>
      <c r="IF312" s="23"/>
      <c r="IG312" s="23"/>
      <c r="IH312" s="23"/>
      <c r="II312" s="23"/>
      <c r="IJ312" s="23"/>
      <c r="IK312" s="23"/>
      <c r="IL312" s="23"/>
      <c r="IM312" s="23"/>
      <c r="IN312" s="23"/>
      <c r="IO312" s="23"/>
      <c r="IP312" s="23"/>
      <c r="IQ312" s="23"/>
      <c r="IR312" s="23"/>
      <c r="IS312" s="23"/>
      <c r="IT312" s="23"/>
      <c r="IU312" s="23"/>
      <c r="IV312" s="23"/>
      <c r="IW312" s="23"/>
      <c r="IX312" s="23"/>
    </row>
    <row r="313" spans="1:258" s="24" customFormat="1" ht="13.8" hidden="1">
      <c r="A313" s="24">
        <v>214</v>
      </c>
      <c r="B313" s="26">
        <f t="shared" ca="1" si="131"/>
        <v>52176</v>
      </c>
      <c r="C313" s="28">
        <f t="shared" si="134"/>
        <v>0</v>
      </c>
      <c r="D313" s="27">
        <f t="shared" si="135"/>
        <v>0</v>
      </c>
      <c r="E313" s="25"/>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23"/>
      <c r="CJ313" s="23"/>
      <c r="CK313" s="23"/>
      <c r="CL313" s="23"/>
      <c r="CM313" s="23"/>
      <c r="CN313" s="23"/>
      <c r="CO313" s="23"/>
      <c r="CP313" s="23"/>
      <c r="CQ313" s="23"/>
      <c r="CR313" s="23"/>
      <c r="CS313" s="23"/>
      <c r="CT313" s="23"/>
      <c r="CU313" s="23"/>
      <c r="CV313" s="23"/>
      <c r="CW313" s="23"/>
      <c r="CX313" s="23"/>
      <c r="CY313" s="23"/>
      <c r="CZ313" s="23"/>
      <c r="DA313" s="23"/>
      <c r="DB313" s="23"/>
      <c r="DC313" s="23"/>
      <c r="DD313" s="23"/>
      <c r="DE313" s="23"/>
      <c r="DF313" s="23"/>
      <c r="DG313" s="23"/>
      <c r="DH313" s="23"/>
      <c r="DI313" s="23"/>
      <c r="DJ313" s="23"/>
      <c r="DK313" s="23"/>
      <c r="DL313" s="23"/>
      <c r="DM313" s="23"/>
      <c r="DN313" s="23"/>
      <c r="DO313" s="23"/>
      <c r="DP313" s="23"/>
      <c r="DQ313" s="23"/>
      <c r="DR313" s="23"/>
      <c r="DS313" s="23"/>
      <c r="DT313" s="23"/>
      <c r="DU313" s="23"/>
      <c r="DV313" s="23"/>
      <c r="DW313" s="23"/>
      <c r="DX313" s="23"/>
      <c r="DY313" s="23"/>
      <c r="DZ313" s="23"/>
      <c r="EA313" s="23"/>
      <c r="EB313" s="23"/>
      <c r="EC313" s="23"/>
      <c r="ED313" s="23"/>
      <c r="EE313" s="23"/>
      <c r="EF313" s="23"/>
      <c r="EG313" s="23"/>
      <c r="EH313" s="23"/>
      <c r="EI313" s="23"/>
      <c r="EJ313" s="23"/>
      <c r="EK313" s="23"/>
      <c r="EL313" s="23"/>
      <c r="EM313" s="23"/>
      <c r="EN313" s="23"/>
      <c r="EO313" s="23"/>
      <c r="EP313" s="23"/>
      <c r="EQ313" s="23"/>
      <c r="ER313" s="23"/>
      <c r="ES313" s="23"/>
      <c r="ET313" s="23"/>
      <c r="EU313" s="23"/>
      <c r="EV313" s="23"/>
      <c r="EW313" s="23"/>
      <c r="EX313" s="23"/>
      <c r="EY313" s="23"/>
      <c r="EZ313" s="23"/>
      <c r="FA313" s="23"/>
      <c r="FB313" s="23"/>
      <c r="FC313" s="23"/>
      <c r="FD313" s="23"/>
      <c r="FE313" s="23"/>
      <c r="FF313" s="23"/>
      <c r="FG313" s="23"/>
      <c r="FH313" s="23"/>
      <c r="FI313" s="23"/>
      <c r="FJ313" s="23"/>
      <c r="FK313" s="23"/>
      <c r="FL313" s="23"/>
      <c r="FM313" s="23"/>
      <c r="FN313" s="23"/>
      <c r="FO313" s="23"/>
      <c r="FP313" s="23"/>
      <c r="FQ313" s="23"/>
      <c r="FR313" s="23"/>
      <c r="FS313" s="23"/>
      <c r="FT313" s="23"/>
      <c r="FU313" s="23"/>
      <c r="FV313" s="23"/>
      <c r="FW313" s="23"/>
      <c r="FX313" s="23"/>
      <c r="FY313" s="23"/>
      <c r="FZ313" s="23"/>
      <c r="GA313" s="23"/>
      <c r="GB313" s="23"/>
      <c r="GC313" s="23"/>
      <c r="GD313" s="23"/>
      <c r="GE313" s="23"/>
      <c r="GF313" s="23"/>
      <c r="GG313" s="23"/>
      <c r="GH313" s="23"/>
      <c r="GI313" s="23"/>
      <c r="GJ313" s="23"/>
      <c r="GK313" s="23"/>
      <c r="GL313" s="23"/>
      <c r="GM313" s="23"/>
      <c r="GN313" s="23"/>
      <c r="GO313" s="23"/>
      <c r="GP313" s="23"/>
      <c r="GQ313" s="23"/>
      <c r="GR313" s="23"/>
      <c r="GS313" s="23"/>
      <c r="GT313" s="23"/>
      <c r="GU313" s="23"/>
      <c r="GV313" s="23"/>
      <c r="GW313" s="23"/>
      <c r="GX313" s="23"/>
      <c r="GY313" s="23"/>
      <c r="GZ313" s="23"/>
      <c r="HA313" s="23"/>
      <c r="HB313" s="23"/>
      <c r="HC313" s="23"/>
      <c r="HD313" s="23"/>
      <c r="HE313" s="23"/>
      <c r="HF313" s="23"/>
      <c r="HG313" s="23"/>
      <c r="HH313" s="23"/>
      <c r="HI313" s="23"/>
      <c r="HJ313" s="23"/>
      <c r="HK313" s="23"/>
      <c r="HL313" s="23"/>
      <c r="HM313" s="23"/>
      <c r="HN313" s="23"/>
      <c r="HO313" s="23"/>
      <c r="HP313" s="23"/>
      <c r="HQ313" s="23"/>
      <c r="HR313" s="23"/>
      <c r="HS313" s="23"/>
      <c r="HT313" s="23"/>
      <c r="HU313" s="23"/>
      <c r="HV313" s="23"/>
      <c r="HW313" s="23"/>
      <c r="HX313" s="23"/>
      <c r="HY313" s="23"/>
      <c r="HZ313" s="23"/>
      <c r="IA313" s="23"/>
      <c r="IB313" s="23"/>
      <c r="IC313" s="23"/>
      <c r="ID313" s="23"/>
      <c r="IE313" s="23"/>
      <c r="IF313" s="23"/>
      <c r="IG313" s="23"/>
      <c r="IH313" s="23"/>
      <c r="II313" s="23"/>
      <c r="IJ313" s="23"/>
      <c r="IK313" s="23"/>
      <c r="IL313" s="23"/>
      <c r="IM313" s="23"/>
      <c r="IN313" s="23"/>
      <c r="IO313" s="23"/>
      <c r="IP313" s="23"/>
      <c r="IQ313" s="23"/>
      <c r="IR313" s="23"/>
      <c r="IS313" s="23"/>
      <c r="IT313" s="23"/>
      <c r="IU313" s="23"/>
      <c r="IV313" s="23"/>
      <c r="IW313" s="23"/>
      <c r="IX313" s="23"/>
    </row>
    <row r="314" spans="1:258" s="24" customFormat="1" ht="13.8" hidden="1">
      <c r="A314" s="24">
        <v>215</v>
      </c>
      <c r="B314" s="26">
        <f t="shared" ca="1" si="131"/>
        <v>52206</v>
      </c>
      <c r="C314" s="28">
        <f t="shared" si="134"/>
        <v>0</v>
      </c>
      <c r="D314" s="27">
        <f t="shared" si="135"/>
        <v>0</v>
      </c>
      <c r="E314" s="25"/>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23"/>
      <c r="CJ314" s="23"/>
      <c r="CK314" s="23"/>
      <c r="CL314" s="23"/>
      <c r="CM314" s="23"/>
      <c r="CN314" s="23"/>
      <c r="CO314" s="23"/>
      <c r="CP314" s="23"/>
      <c r="CQ314" s="23"/>
      <c r="CR314" s="23"/>
      <c r="CS314" s="23"/>
      <c r="CT314" s="23"/>
      <c r="CU314" s="23"/>
      <c r="CV314" s="23"/>
      <c r="CW314" s="23"/>
      <c r="CX314" s="23"/>
      <c r="CY314" s="23"/>
      <c r="CZ314" s="23"/>
      <c r="DA314" s="23"/>
      <c r="DB314" s="23"/>
      <c r="DC314" s="23"/>
      <c r="DD314" s="23"/>
      <c r="DE314" s="23"/>
      <c r="DF314" s="23"/>
      <c r="DG314" s="23"/>
      <c r="DH314" s="23"/>
      <c r="DI314" s="23"/>
      <c r="DJ314" s="23"/>
      <c r="DK314" s="23"/>
      <c r="DL314" s="23"/>
      <c r="DM314" s="23"/>
      <c r="DN314" s="23"/>
      <c r="DO314" s="23"/>
      <c r="DP314" s="23"/>
      <c r="DQ314" s="23"/>
      <c r="DR314" s="23"/>
      <c r="DS314" s="23"/>
      <c r="DT314" s="23"/>
      <c r="DU314" s="23"/>
      <c r="DV314" s="23"/>
      <c r="DW314" s="23"/>
      <c r="DX314" s="23"/>
      <c r="DY314" s="23"/>
      <c r="DZ314" s="23"/>
      <c r="EA314" s="23"/>
      <c r="EB314" s="23"/>
      <c r="EC314" s="23"/>
      <c r="ED314" s="23"/>
      <c r="EE314" s="23"/>
      <c r="EF314" s="23"/>
      <c r="EG314" s="23"/>
      <c r="EH314" s="23"/>
      <c r="EI314" s="23"/>
      <c r="EJ314" s="23"/>
      <c r="EK314" s="23"/>
      <c r="EL314" s="23"/>
      <c r="EM314" s="23"/>
      <c r="EN314" s="23"/>
      <c r="EO314" s="23"/>
      <c r="EP314" s="23"/>
      <c r="EQ314" s="23"/>
      <c r="ER314" s="23"/>
      <c r="ES314" s="23"/>
      <c r="ET314" s="23"/>
      <c r="EU314" s="23"/>
      <c r="EV314" s="23"/>
      <c r="EW314" s="23"/>
      <c r="EX314" s="23"/>
      <c r="EY314" s="23"/>
      <c r="EZ314" s="23"/>
      <c r="FA314" s="23"/>
      <c r="FB314" s="23"/>
      <c r="FC314" s="23"/>
      <c r="FD314" s="23"/>
      <c r="FE314" s="23"/>
      <c r="FF314" s="23"/>
      <c r="FG314" s="23"/>
      <c r="FH314" s="23"/>
      <c r="FI314" s="23"/>
      <c r="FJ314" s="23"/>
      <c r="FK314" s="23"/>
      <c r="FL314" s="23"/>
      <c r="FM314" s="23"/>
      <c r="FN314" s="23"/>
      <c r="FO314" s="23"/>
      <c r="FP314" s="23"/>
      <c r="FQ314" s="23"/>
      <c r="FR314" s="23"/>
      <c r="FS314" s="23"/>
      <c r="FT314" s="23"/>
      <c r="FU314" s="23"/>
      <c r="FV314" s="23"/>
      <c r="FW314" s="23"/>
      <c r="FX314" s="23"/>
      <c r="FY314" s="23"/>
      <c r="FZ314" s="23"/>
      <c r="GA314" s="23"/>
      <c r="GB314" s="23"/>
      <c r="GC314" s="23"/>
      <c r="GD314" s="23"/>
      <c r="GE314" s="23"/>
      <c r="GF314" s="23"/>
      <c r="GG314" s="23"/>
      <c r="GH314" s="23"/>
      <c r="GI314" s="23"/>
      <c r="GJ314" s="23"/>
      <c r="GK314" s="23"/>
      <c r="GL314" s="23"/>
      <c r="GM314" s="23"/>
      <c r="GN314" s="23"/>
      <c r="GO314" s="23"/>
      <c r="GP314" s="23"/>
      <c r="GQ314" s="23"/>
      <c r="GR314" s="23"/>
      <c r="GS314" s="23"/>
      <c r="GT314" s="23"/>
      <c r="GU314" s="23"/>
      <c r="GV314" s="23"/>
      <c r="GW314" s="23"/>
      <c r="GX314" s="23"/>
      <c r="GY314" s="23"/>
      <c r="GZ314" s="23"/>
      <c r="HA314" s="23"/>
      <c r="HB314" s="23"/>
      <c r="HC314" s="23"/>
      <c r="HD314" s="23"/>
      <c r="HE314" s="23"/>
      <c r="HF314" s="23"/>
      <c r="HG314" s="23"/>
      <c r="HH314" s="23"/>
      <c r="HI314" s="23"/>
      <c r="HJ314" s="23"/>
      <c r="HK314" s="23"/>
      <c r="HL314" s="23"/>
      <c r="HM314" s="23"/>
      <c r="HN314" s="23"/>
      <c r="HO314" s="23"/>
      <c r="HP314" s="23"/>
      <c r="HQ314" s="23"/>
      <c r="HR314" s="23"/>
      <c r="HS314" s="23"/>
      <c r="HT314" s="23"/>
      <c r="HU314" s="23"/>
      <c r="HV314" s="23"/>
      <c r="HW314" s="23"/>
      <c r="HX314" s="23"/>
      <c r="HY314" s="23"/>
      <c r="HZ314" s="23"/>
      <c r="IA314" s="23"/>
      <c r="IB314" s="23"/>
      <c r="IC314" s="23"/>
      <c r="ID314" s="23"/>
      <c r="IE314" s="23"/>
      <c r="IF314" s="23"/>
      <c r="IG314" s="23"/>
      <c r="IH314" s="23"/>
      <c r="II314" s="23"/>
      <c r="IJ314" s="23"/>
      <c r="IK314" s="23"/>
      <c r="IL314" s="23"/>
      <c r="IM314" s="23"/>
      <c r="IN314" s="23"/>
      <c r="IO314" s="23"/>
      <c r="IP314" s="23"/>
      <c r="IQ314" s="23"/>
      <c r="IR314" s="23"/>
      <c r="IS314" s="23"/>
      <c r="IT314" s="23"/>
      <c r="IU314" s="23"/>
      <c r="IV314" s="23"/>
      <c r="IW314" s="23"/>
      <c r="IX314" s="23"/>
    </row>
    <row r="315" spans="1:258" s="24" customFormat="1" ht="13.8" hidden="1">
      <c r="A315" s="24">
        <v>216</v>
      </c>
      <c r="B315" s="26">
        <f t="shared" ca="1" si="131"/>
        <v>52237</v>
      </c>
      <c r="C315" s="28">
        <f t="shared" si="134"/>
        <v>0</v>
      </c>
      <c r="D315" s="27">
        <f t="shared" si="135"/>
        <v>0</v>
      </c>
      <c r="E315" s="25"/>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23"/>
      <c r="CJ315" s="23"/>
      <c r="CK315" s="23"/>
      <c r="CL315" s="23"/>
      <c r="CM315" s="23"/>
      <c r="CN315" s="23"/>
      <c r="CO315" s="23"/>
      <c r="CP315" s="23"/>
      <c r="CQ315" s="23"/>
      <c r="CR315" s="23"/>
      <c r="CS315" s="23"/>
      <c r="CT315" s="23"/>
      <c r="CU315" s="23"/>
      <c r="CV315" s="23"/>
      <c r="CW315" s="23"/>
      <c r="CX315" s="23"/>
      <c r="CY315" s="23"/>
      <c r="CZ315" s="23"/>
      <c r="DA315" s="23"/>
      <c r="DB315" s="23"/>
      <c r="DC315" s="23"/>
      <c r="DD315" s="23"/>
      <c r="DE315" s="23"/>
      <c r="DF315" s="23"/>
      <c r="DG315" s="23"/>
      <c r="DH315" s="23"/>
      <c r="DI315" s="23"/>
      <c r="DJ315" s="23"/>
      <c r="DK315" s="23"/>
      <c r="DL315" s="23"/>
      <c r="DM315" s="23"/>
      <c r="DN315" s="23"/>
      <c r="DO315" s="23"/>
      <c r="DP315" s="23"/>
      <c r="DQ315" s="23"/>
      <c r="DR315" s="23"/>
      <c r="DS315" s="23"/>
      <c r="DT315" s="23"/>
      <c r="DU315" s="23"/>
      <c r="DV315" s="23"/>
      <c r="DW315" s="23"/>
      <c r="DX315" s="23"/>
      <c r="DY315" s="23"/>
      <c r="DZ315" s="23"/>
      <c r="EA315" s="23"/>
      <c r="EB315" s="23"/>
      <c r="EC315" s="23"/>
      <c r="ED315" s="23"/>
      <c r="EE315" s="23"/>
      <c r="EF315" s="23"/>
      <c r="EG315" s="23"/>
      <c r="EH315" s="23"/>
      <c r="EI315" s="23"/>
      <c r="EJ315" s="23"/>
      <c r="EK315" s="23"/>
      <c r="EL315" s="23"/>
      <c r="EM315" s="23"/>
      <c r="EN315" s="23"/>
      <c r="EO315" s="23"/>
      <c r="EP315" s="23"/>
      <c r="EQ315" s="23"/>
      <c r="ER315" s="23"/>
      <c r="ES315" s="23"/>
      <c r="ET315" s="23"/>
      <c r="EU315" s="23"/>
      <c r="EV315" s="23"/>
      <c r="EW315" s="23"/>
      <c r="EX315" s="23"/>
      <c r="EY315" s="23"/>
      <c r="EZ315" s="23"/>
      <c r="FA315" s="23"/>
      <c r="FB315" s="23"/>
      <c r="FC315" s="23"/>
      <c r="FD315" s="23"/>
      <c r="FE315" s="23"/>
      <c r="FF315" s="23"/>
      <c r="FG315" s="23"/>
      <c r="FH315" s="23"/>
      <c r="FI315" s="23"/>
      <c r="FJ315" s="23"/>
      <c r="FK315" s="23"/>
      <c r="FL315" s="23"/>
      <c r="FM315" s="23"/>
      <c r="FN315" s="23"/>
      <c r="FO315" s="23"/>
      <c r="FP315" s="23"/>
      <c r="FQ315" s="23"/>
      <c r="FR315" s="23"/>
      <c r="FS315" s="23"/>
      <c r="FT315" s="23"/>
      <c r="FU315" s="23"/>
      <c r="FV315" s="23"/>
      <c r="FW315" s="23"/>
      <c r="FX315" s="23"/>
      <c r="FY315" s="23"/>
      <c r="FZ315" s="23"/>
      <c r="GA315" s="23"/>
      <c r="GB315" s="23"/>
      <c r="GC315" s="23"/>
      <c r="GD315" s="23"/>
      <c r="GE315" s="23"/>
      <c r="GF315" s="23"/>
      <c r="GG315" s="23"/>
      <c r="GH315" s="23"/>
      <c r="GI315" s="23"/>
      <c r="GJ315" s="23"/>
      <c r="GK315" s="23"/>
      <c r="GL315" s="23"/>
      <c r="GM315" s="23"/>
      <c r="GN315" s="23"/>
      <c r="GO315" s="23"/>
      <c r="GP315" s="23"/>
      <c r="GQ315" s="23"/>
      <c r="GR315" s="23"/>
      <c r="GS315" s="23"/>
      <c r="GT315" s="23"/>
      <c r="GU315" s="23"/>
      <c r="GV315" s="23"/>
      <c r="GW315" s="23"/>
      <c r="GX315" s="23"/>
      <c r="GY315" s="23"/>
      <c r="GZ315" s="23"/>
      <c r="HA315" s="23"/>
      <c r="HB315" s="23"/>
      <c r="HC315" s="23"/>
      <c r="HD315" s="23"/>
      <c r="HE315" s="23"/>
      <c r="HF315" s="23"/>
      <c r="HG315" s="23"/>
      <c r="HH315" s="23"/>
      <c r="HI315" s="23"/>
      <c r="HJ315" s="23"/>
      <c r="HK315" s="23"/>
      <c r="HL315" s="23"/>
      <c r="HM315" s="23"/>
      <c r="HN315" s="23"/>
      <c r="HO315" s="23"/>
      <c r="HP315" s="23"/>
      <c r="HQ315" s="23"/>
      <c r="HR315" s="23"/>
      <c r="HS315" s="23"/>
      <c r="HT315" s="23"/>
      <c r="HU315" s="23"/>
      <c r="HV315" s="23"/>
      <c r="HW315" s="23"/>
      <c r="HX315" s="23"/>
      <c r="HY315" s="23"/>
      <c r="HZ315" s="23"/>
      <c r="IA315" s="23"/>
      <c r="IB315" s="23"/>
      <c r="IC315" s="23"/>
      <c r="ID315" s="23"/>
      <c r="IE315" s="23"/>
      <c r="IF315" s="23"/>
      <c r="IG315" s="23"/>
      <c r="IH315" s="23"/>
      <c r="II315" s="23"/>
      <c r="IJ315" s="23"/>
      <c r="IK315" s="23"/>
      <c r="IL315" s="23"/>
      <c r="IM315" s="23"/>
      <c r="IN315" s="23"/>
      <c r="IO315" s="23"/>
      <c r="IP315" s="23"/>
      <c r="IQ315" s="23"/>
      <c r="IR315" s="23"/>
      <c r="IS315" s="23"/>
      <c r="IT315" s="23"/>
      <c r="IU315" s="23"/>
      <c r="IV315" s="23"/>
      <c r="IW315" s="23"/>
      <c r="IX315" s="23"/>
    </row>
    <row r="316" spans="1:258" s="24" customFormat="1" ht="13.8" hidden="1">
      <c r="A316" s="24">
        <v>217</v>
      </c>
      <c r="B316" s="26">
        <f t="shared" ca="1" si="131"/>
        <v>52268</v>
      </c>
      <c r="C316" s="25">
        <f t="shared" ref="C316:C327" si="136">AD71</f>
        <v>0</v>
      </c>
      <c r="D316" s="25">
        <f t="shared" ref="D316:D327" si="137">AE71</f>
        <v>0</v>
      </c>
      <c r="E316" s="25"/>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c r="BV316" s="23"/>
      <c r="BW316" s="23"/>
      <c r="BX316" s="23"/>
      <c r="BY316" s="23"/>
      <c r="BZ316" s="23"/>
      <c r="CA316" s="23"/>
      <c r="CB316" s="23"/>
      <c r="CC316" s="23"/>
      <c r="CD316" s="23"/>
      <c r="CE316" s="23"/>
      <c r="CF316" s="23"/>
      <c r="CG316" s="23"/>
      <c r="CH316" s="23"/>
      <c r="CI316" s="23"/>
      <c r="CJ316" s="23"/>
      <c r="CK316" s="23"/>
      <c r="CL316" s="23"/>
      <c r="CM316" s="23"/>
      <c r="CN316" s="23"/>
      <c r="CO316" s="23"/>
      <c r="CP316" s="23"/>
      <c r="CQ316" s="23"/>
      <c r="CR316" s="23"/>
      <c r="CS316" s="23"/>
      <c r="CT316" s="23"/>
      <c r="CU316" s="23"/>
      <c r="CV316" s="23"/>
      <c r="CW316" s="23"/>
      <c r="CX316" s="23"/>
      <c r="CY316" s="23"/>
      <c r="CZ316" s="23"/>
      <c r="DA316" s="23"/>
      <c r="DB316" s="23"/>
      <c r="DC316" s="23"/>
      <c r="DD316" s="23"/>
      <c r="DE316" s="23"/>
      <c r="DF316" s="23"/>
      <c r="DG316" s="23"/>
      <c r="DH316" s="23"/>
      <c r="DI316" s="23"/>
      <c r="DJ316" s="23"/>
      <c r="DK316" s="23"/>
      <c r="DL316" s="23"/>
      <c r="DM316" s="23"/>
      <c r="DN316" s="23"/>
      <c r="DO316" s="23"/>
      <c r="DP316" s="23"/>
      <c r="DQ316" s="23"/>
      <c r="DR316" s="23"/>
      <c r="DS316" s="23"/>
      <c r="DT316" s="23"/>
      <c r="DU316" s="23"/>
      <c r="DV316" s="23"/>
      <c r="DW316" s="23"/>
      <c r="DX316" s="23"/>
      <c r="DY316" s="23"/>
      <c r="DZ316" s="23"/>
      <c r="EA316" s="23"/>
      <c r="EB316" s="23"/>
      <c r="EC316" s="23"/>
      <c r="ED316" s="23"/>
      <c r="EE316" s="23"/>
      <c r="EF316" s="23"/>
      <c r="EG316" s="23"/>
      <c r="EH316" s="23"/>
      <c r="EI316" s="23"/>
      <c r="EJ316" s="23"/>
      <c r="EK316" s="23"/>
      <c r="EL316" s="23"/>
      <c r="EM316" s="23"/>
      <c r="EN316" s="23"/>
      <c r="EO316" s="23"/>
      <c r="EP316" s="23"/>
      <c r="EQ316" s="23"/>
      <c r="ER316" s="23"/>
      <c r="ES316" s="23"/>
      <c r="ET316" s="23"/>
      <c r="EU316" s="23"/>
      <c r="EV316" s="23"/>
      <c r="EW316" s="23"/>
      <c r="EX316" s="23"/>
      <c r="EY316" s="23"/>
      <c r="EZ316" s="23"/>
      <c r="FA316" s="23"/>
      <c r="FB316" s="23"/>
      <c r="FC316" s="23"/>
      <c r="FD316" s="23"/>
      <c r="FE316" s="23"/>
      <c r="FF316" s="23"/>
      <c r="FG316" s="23"/>
      <c r="FH316" s="23"/>
      <c r="FI316" s="23"/>
      <c r="FJ316" s="23"/>
      <c r="FK316" s="23"/>
      <c r="FL316" s="23"/>
      <c r="FM316" s="23"/>
      <c r="FN316" s="23"/>
      <c r="FO316" s="23"/>
      <c r="FP316" s="23"/>
      <c r="FQ316" s="23"/>
      <c r="FR316" s="23"/>
      <c r="FS316" s="23"/>
      <c r="FT316" s="23"/>
      <c r="FU316" s="23"/>
      <c r="FV316" s="23"/>
      <c r="FW316" s="23"/>
      <c r="FX316" s="23"/>
      <c r="FY316" s="23"/>
      <c r="FZ316" s="23"/>
      <c r="GA316" s="23"/>
      <c r="GB316" s="23"/>
      <c r="GC316" s="23"/>
      <c r="GD316" s="23"/>
      <c r="GE316" s="23"/>
      <c r="GF316" s="23"/>
      <c r="GG316" s="23"/>
      <c r="GH316" s="23"/>
      <c r="GI316" s="23"/>
      <c r="GJ316" s="23"/>
      <c r="GK316" s="23"/>
      <c r="GL316" s="23"/>
      <c r="GM316" s="23"/>
      <c r="GN316" s="23"/>
      <c r="GO316" s="23"/>
      <c r="GP316" s="23"/>
      <c r="GQ316" s="23"/>
      <c r="GR316" s="23"/>
      <c r="GS316" s="23"/>
      <c r="GT316" s="23"/>
      <c r="GU316" s="23"/>
      <c r="GV316" s="23"/>
      <c r="GW316" s="23"/>
      <c r="GX316" s="23"/>
      <c r="GY316" s="23"/>
      <c r="GZ316" s="23"/>
      <c r="HA316" s="23"/>
      <c r="HB316" s="23"/>
      <c r="HC316" s="23"/>
      <c r="HD316" s="23"/>
      <c r="HE316" s="23"/>
      <c r="HF316" s="23"/>
      <c r="HG316" s="23"/>
      <c r="HH316" s="23"/>
      <c r="HI316" s="23"/>
      <c r="HJ316" s="23"/>
      <c r="HK316" s="23"/>
      <c r="HL316" s="23"/>
      <c r="HM316" s="23"/>
      <c r="HN316" s="23"/>
      <c r="HO316" s="23"/>
      <c r="HP316" s="23"/>
      <c r="HQ316" s="23"/>
      <c r="HR316" s="23"/>
      <c r="HS316" s="23"/>
      <c r="HT316" s="23"/>
      <c r="HU316" s="23"/>
      <c r="HV316" s="23"/>
      <c r="HW316" s="23"/>
      <c r="HX316" s="23"/>
      <c r="HY316" s="23"/>
      <c r="HZ316" s="23"/>
      <c r="IA316" s="23"/>
      <c r="IB316" s="23"/>
      <c r="IC316" s="23"/>
      <c r="ID316" s="23"/>
      <c r="IE316" s="23"/>
      <c r="IF316" s="23"/>
      <c r="IG316" s="23"/>
      <c r="IH316" s="23"/>
      <c r="II316" s="23"/>
      <c r="IJ316" s="23"/>
      <c r="IK316" s="23"/>
      <c r="IL316" s="23"/>
      <c r="IM316" s="23"/>
      <c r="IN316" s="23"/>
      <c r="IO316" s="23"/>
      <c r="IP316" s="23"/>
      <c r="IQ316" s="23"/>
      <c r="IR316" s="23"/>
      <c r="IS316" s="23"/>
      <c r="IT316" s="23"/>
      <c r="IU316" s="23"/>
      <c r="IV316" s="23"/>
      <c r="IW316" s="23"/>
      <c r="IX316" s="23"/>
    </row>
    <row r="317" spans="1:258" s="24" customFormat="1" ht="13.8" hidden="1">
      <c r="A317" s="24">
        <v>218</v>
      </c>
      <c r="B317" s="26">
        <f t="shared" ca="1" si="131"/>
        <v>52296</v>
      </c>
      <c r="C317" s="25">
        <f t="shared" si="136"/>
        <v>0</v>
      </c>
      <c r="D317" s="25">
        <f t="shared" si="137"/>
        <v>0</v>
      </c>
      <c r="E317" s="25"/>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23"/>
      <c r="CJ317" s="23"/>
      <c r="CK317" s="23"/>
      <c r="CL317" s="23"/>
      <c r="CM317" s="23"/>
      <c r="CN317" s="23"/>
      <c r="CO317" s="23"/>
      <c r="CP317" s="23"/>
      <c r="CQ317" s="23"/>
      <c r="CR317" s="23"/>
      <c r="CS317" s="23"/>
      <c r="CT317" s="23"/>
      <c r="CU317" s="23"/>
      <c r="CV317" s="23"/>
      <c r="CW317" s="23"/>
      <c r="CX317" s="23"/>
      <c r="CY317" s="23"/>
      <c r="CZ317" s="23"/>
      <c r="DA317" s="23"/>
      <c r="DB317" s="23"/>
      <c r="DC317" s="23"/>
      <c r="DD317" s="23"/>
      <c r="DE317" s="23"/>
      <c r="DF317" s="23"/>
      <c r="DG317" s="23"/>
      <c r="DH317" s="23"/>
      <c r="DI317" s="23"/>
      <c r="DJ317" s="23"/>
      <c r="DK317" s="23"/>
      <c r="DL317" s="23"/>
      <c r="DM317" s="23"/>
      <c r="DN317" s="23"/>
      <c r="DO317" s="23"/>
      <c r="DP317" s="23"/>
      <c r="DQ317" s="23"/>
      <c r="DR317" s="23"/>
      <c r="DS317" s="23"/>
      <c r="DT317" s="23"/>
      <c r="DU317" s="23"/>
      <c r="DV317" s="23"/>
      <c r="DW317" s="23"/>
      <c r="DX317" s="23"/>
      <c r="DY317" s="23"/>
      <c r="DZ317" s="23"/>
      <c r="EA317" s="23"/>
      <c r="EB317" s="23"/>
      <c r="EC317" s="23"/>
      <c r="ED317" s="23"/>
      <c r="EE317" s="23"/>
      <c r="EF317" s="23"/>
      <c r="EG317" s="23"/>
      <c r="EH317" s="23"/>
      <c r="EI317" s="23"/>
      <c r="EJ317" s="23"/>
      <c r="EK317" s="23"/>
      <c r="EL317" s="23"/>
      <c r="EM317" s="23"/>
      <c r="EN317" s="23"/>
      <c r="EO317" s="23"/>
      <c r="EP317" s="23"/>
      <c r="EQ317" s="23"/>
      <c r="ER317" s="23"/>
      <c r="ES317" s="23"/>
      <c r="ET317" s="23"/>
      <c r="EU317" s="23"/>
      <c r="EV317" s="23"/>
      <c r="EW317" s="23"/>
      <c r="EX317" s="23"/>
      <c r="EY317" s="23"/>
      <c r="EZ317" s="23"/>
      <c r="FA317" s="23"/>
      <c r="FB317" s="23"/>
      <c r="FC317" s="23"/>
      <c r="FD317" s="23"/>
      <c r="FE317" s="23"/>
      <c r="FF317" s="23"/>
      <c r="FG317" s="23"/>
      <c r="FH317" s="23"/>
      <c r="FI317" s="23"/>
      <c r="FJ317" s="23"/>
      <c r="FK317" s="23"/>
      <c r="FL317" s="23"/>
      <c r="FM317" s="23"/>
      <c r="FN317" s="23"/>
      <c r="FO317" s="23"/>
      <c r="FP317" s="23"/>
      <c r="FQ317" s="23"/>
      <c r="FR317" s="23"/>
      <c r="FS317" s="23"/>
      <c r="FT317" s="23"/>
      <c r="FU317" s="23"/>
      <c r="FV317" s="23"/>
      <c r="FW317" s="23"/>
      <c r="FX317" s="23"/>
      <c r="FY317" s="23"/>
      <c r="FZ317" s="23"/>
      <c r="GA317" s="23"/>
      <c r="GB317" s="23"/>
      <c r="GC317" s="23"/>
      <c r="GD317" s="23"/>
      <c r="GE317" s="23"/>
      <c r="GF317" s="23"/>
      <c r="GG317" s="23"/>
      <c r="GH317" s="23"/>
      <c r="GI317" s="23"/>
      <c r="GJ317" s="23"/>
      <c r="GK317" s="23"/>
      <c r="GL317" s="23"/>
      <c r="GM317" s="23"/>
      <c r="GN317" s="23"/>
      <c r="GO317" s="23"/>
      <c r="GP317" s="23"/>
      <c r="GQ317" s="23"/>
      <c r="GR317" s="23"/>
      <c r="GS317" s="23"/>
      <c r="GT317" s="23"/>
      <c r="GU317" s="23"/>
      <c r="GV317" s="23"/>
      <c r="GW317" s="23"/>
      <c r="GX317" s="23"/>
      <c r="GY317" s="23"/>
      <c r="GZ317" s="23"/>
      <c r="HA317" s="23"/>
      <c r="HB317" s="23"/>
      <c r="HC317" s="23"/>
      <c r="HD317" s="23"/>
      <c r="HE317" s="23"/>
      <c r="HF317" s="23"/>
      <c r="HG317" s="23"/>
      <c r="HH317" s="23"/>
      <c r="HI317" s="23"/>
      <c r="HJ317" s="23"/>
      <c r="HK317" s="23"/>
      <c r="HL317" s="23"/>
      <c r="HM317" s="23"/>
      <c r="HN317" s="23"/>
      <c r="HO317" s="23"/>
      <c r="HP317" s="23"/>
      <c r="HQ317" s="23"/>
      <c r="HR317" s="23"/>
      <c r="HS317" s="23"/>
      <c r="HT317" s="23"/>
      <c r="HU317" s="23"/>
      <c r="HV317" s="23"/>
      <c r="HW317" s="23"/>
      <c r="HX317" s="23"/>
      <c r="HY317" s="23"/>
      <c r="HZ317" s="23"/>
      <c r="IA317" s="23"/>
      <c r="IB317" s="23"/>
      <c r="IC317" s="23"/>
      <c r="ID317" s="23"/>
      <c r="IE317" s="23"/>
      <c r="IF317" s="23"/>
      <c r="IG317" s="23"/>
      <c r="IH317" s="23"/>
      <c r="II317" s="23"/>
      <c r="IJ317" s="23"/>
      <c r="IK317" s="23"/>
      <c r="IL317" s="23"/>
      <c r="IM317" s="23"/>
      <c r="IN317" s="23"/>
      <c r="IO317" s="23"/>
      <c r="IP317" s="23"/>
      <c r="IQ317" s="23"/>
      <c r="IR317" s="23"/>
      <c r="IS317" s="23"/>
      <c r="IT317" s="23"/>
      <c r="IU317" s="23"/>
      <c r="IV317" s="23"/>
      <c r="IW317" s="23"/>
      <c r="IX317" s="23"/>
    </row>
    <row r="318" spans="1:258" s="24" customFormat="1" ht="13.8" hidden="1">
      <c r="A318" s="24">
        <v>219</v>
      </c>
      <c r="B318" s="26">
        <f t="shared" ca="1" si="131"/>
        <v>52327</v>
      </c>
      <c r="C318" s="25">
        <f t="shared" si="136"/>
        <v>0</v>
      </c>
      <c r="D318" s="25">
        <f t="shared" si="137"/>
        <v>0</v>
      </c>
      <c r="E318" s="25"/>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23"/>
      <c r="CJ318" s="23"/>
      <c r="CK318" s="23"/>
      <c r="CL318" s="23"/>
      <c r="CM318" s="23"/>
      <c r="CN318" s="23"/>
      <c r="CO318" s="23"/>
      <c r="CP318" s="23"/>
      <c r="CQ318" s="23"/>
      <c r="CR318" s="23"/>
      <c r="CS318" s="23"/>
      <c r="CT318" s="23"/>
      <c r="CU318" s="23"/>
      <c r="CV318" s="23"/>
      <c r="CW318" s="23"/>
      <c r="CX318" s="23"/>
      <c r="CY318" s="23"/>
      <c r="CZ318" s="23"/>
      <c r="DA318" s="23"/>
      <c r="DB318" s="23"/>
      <c r="DC318" s="23"/>
      <c r="DD318" s="23"/>
      <c r="DE318" s="23"/>
      <c r="DF318" s="23"/>
      <c r="DG318" s="23"/>
      <c r="DH318" s="23"/>
      <c r="DI318" s="23"/>
      <c r="DJ318" s="23"/>
      <c r="DK318" s="23"/>
      <c r="DL318" s="23"/>
      <c r="DM318" s="23"/>
      <c r="DN318" s="23"/>
      <c r="DO318" s="23"/>
      <c r="DP318" s="23"/>
      <c r="DQ318" s="23"/>
      <c r="DR318" s="23"/>
      <c r="DS318" s="23"/>
      <c r="DT318" s="23"/>
      <c r="DU318" s="23"/>
      <c r="DV318" s="23"/>
      <c r="DW318" s="23"/>
      <c r="DX318" s="23"/>
      <c r="DY318" s="23"/>
      <c r="DZ318" s="23"/>
      <c r="EA318" s="23"/>
      <c r="EB318" s="23"/>
      <c r="EC318" s="23"/>
      <c r="ED318" s="23"/>
      <c r="EE318" s="23"/>
      <c r="EF318" s="23"/>
      <c r="EG318" s="23"/>
      <c r="EH318" s="23"/>
      <c r="EI318" s="23"/>
      <c r="EJ318" s="23"/>
      <c r="EK318" s="23"/>
      <c r="EL318" s="23"/>
      <c r="EM318" s="23"/>
      <c r="EN318" s="23"/>
      <c r="EO318" s="23"/>
      <c r="EP318" s="23"/>
      <c r="EQ318" s="23"/>
      <c r="ER318" s="23"/>
      <c r="ES318" s="23"/>
      <c r="ET318" s="23"/>
      <c r="EU318" s="23"/>
      <c r="EV318" s="23"/>
      <c r="EW318" s="23"/>
      <c r="EX318" s="23"/>
      <c r="EY318" s="23"/>
      <c r="EZ318" s="23"/>
      <c r="FA318" s="23"/>
      <c r="FB318" s="23"/>
      <c r="FC318" s="23"/>
      <c r="FD318" s="23"/>
      <c r="FE318" s="23"/>
      <c r="FF318" s="23"/>
      <c r="FG318" s="23"/>
      <c r="FH318" s="23"/>
      <c r="FI318" s="23"/>
      <c r="FJ318" s="23"/>
      <c r="FK318" s="23"/>
      <c r="FL318" s="23"/>
      <c r="FM318" s="23"/>
      <c r="FN318" s="23"/>
      <c r="FO318" s="23"/>
      <c r="FP318" s="23"/>
      <c r="FQ318" s="23"/>
      <c r="FR318" s="23"/>
      <c r="FS318" s="23"/>
      <c r="FT318" s="23"/>
      <c r="FU318" s="23"/>
      <c r="FV318" s="23"/>
      <c r="FW318" s="23"/>
      <c r="FX318" s="23"/>
      <c r="FY318" s="23"/>
      <c r="FZ318" s="23"/>
      <c r="GA318" s="23"/>
      <c r="GB318" s="23"/>
      <c r="GC318" s="23"/>
      <c r="GD318" s="23"/>
      <c r="GE318" s="23"/>
      <c r="GF318" s="23"/>
      <c r="GG318" s="23"/>
      <c r="GH318" s="23"/>
      <c r="GI318" s="23"/>
      <c r="GJ318" s="23"/>
      <c r="GK318" s="23"/>
      <c r="GL318" s="23"/>
      <c r="GM318" s="23"/>
      <c r="GN318" s="23"/>
      <c r="GO318" s="23"/>
      <c r="GP318" s="23"/>
      <c r="GQ318" s="23"/>
      <c r="GR318" s="23"/>
      <c r="GS318" s="23"/>
      <c r="GT318" s="23"/>
      <c r="GU318" s="23"/>
      <c r="GV318" s="23"/>
      <c r="GW318" s="23"/>
      <c r="GX318" s="23"/>
      <c r="GY318" s="23"/>
      <c r="GZ318" s="23"/>
      <c r="HA318" s="23"/>
      <c r="HB318" s="23"/>
      <c r="HC318" s="23"/>
      <c r="HD318" s="23"/>
      <c r="HE318" s="23"/>
      <c r="HF318" s="23"/>
      <c r="HG318" s="23"/>
      <c r="HH318" s="23"/>
      <c r="HI318" s="23"/>
      <c r="HJ318" s="23"/>
      <c r="HK318" s="23"/>
      <c r="HL318" s="23"/>
      <c r="HM318" s="23"/>
      <c r="HN318" s="23"/>
      <c r="HO318" s="23"/>
      <c r="HP318" s="23"/>
      <c r="HQ318" s="23"/>
      <c r="HR318" s="23"/>
      <c r="HS318" s="23"/>
      <c r="HT318" s="23"/>
      <c r="HU318" s="23"/>
      <c r="HV318" s="23"/>
      <c r="HW318" s="23"/>
      <c r="HX318" s="23"/>
      <c r="HY318" s="23"/>
      <c r="HZ318" s="23"/>
      <c r="IA318" s="23"/>
      <c r="IB318" s="23"/>
      <c r="IC318" s="23"/>
      <c r="ID318" s="23"/>
      <c r="IE318" s="23"/>
      <c r="IF318" s="23"/>
      <c r="IG318" s="23"/>
      <c r="IH318" s="23"/>
      <c r="II318" s="23"/>
      <c r="IJ318" s="23"/>
      <c r="IK318" s="23"/>
      <c r="IL318" s="23"/>
      <c r="IM318" s="23"/>
      <c r="IN318" s="23"/>
      <c r="IO318" s="23"/>
      <c r="IP318" s="23"/>
      <c r="IQ318" s="23"/>
      <c r="IR318" s="23"/>
      <c r="IS318" s="23"/>
      <c r="IT318" s="23"/>
      <c r="IU318" s="23"/>
      <c r="IV318" s="23"/>
      <c r="IW318" s="23"/>
      <c r="IX318" s="23"/>
    </row>
    <row r="319" spans="1:258" s="24" customFormat="1" ht="13.8" hidden="1">
      <c r="A319" s="24">
        <v>220</v>
      </c>
      <c r="B319" s="26">
        <f t="shared" ca="1" si="131"/>
        <v>52357</v>
      </c>
      <c r="C319" s="25">
        <f t="shared" si="136"/>
        <v>0</v>
      </c>
      <c r="D319" s="25">
        <f t="shared" si="137"/>
        <v>0</v>
      </c>
      <c r="E319" s="25"/>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23"/>
      <c r="CJ319" s="23"/>
      <c r="CK319" s="23"/>
      <c r="CL319" s="23"/>
      <c r="CM319" s="23"/>
      <c r="CN319" s="23"/>
      <c r="CO319" s="23"/>
      <c r="CP319" s="23"/>
      <c r="CQ319" s="23"/>
      <c r="CR319" s="23"/>
      <c r="CS319" s="23"/>
      <c r="CT319" s="23"/>
      <c r="CU319" s="23"/>
      <c r="CV319" s="23"/>
      <c r="CW319" s="23"/>
      <c r="CX319" s="23"/>
      <c r="CY319" s="23"/>
      <c r="CZ319" s="23"/>
      <c r="DA319" s="23"/>
      <c r="DB319" s="23"/>
      <c r="DC319" s="23"/>
      <c r="DD319" s="23"/>
      <c r="DE319" s="23"/>
      <c r="DF319" s="23"/>
      <c r="DG319" s="23"/>
      <c r="DH319" s="23"/>
      <c r="DI319" s="23"/>
      <c r="DJ319" s="23"/>
      <c r="DK319" s="23"/>
      <c r="DL319" s="23"/>
      <c r="DM319" s="23"/>
      <c r="DN319" s="23"/>
      <c r="DO319" s="23"/>
      <c r="DP319" s="23"/>
      <c r="DQ319" s="23"/>
      <c r="DR319" s="23"/>
      <c r="DS319" s="23"/>
      <c r="DT319" s="23"/>
      <c r="DU319" s="23"/>
      <c r="DV319" s="23"/>
      <c r="DW319" s="23"/>
      <c r="DX319" s="23"/>
      <c r="DY319" s="23"/>
      <c r="DZ319" s="23"/>
      <c r="EA319" s="23"/>
      <c r="EB319" s="23"/>
      <c r="EC319" s="23"/>
      <c r="ED319" s="23"/>
      <c r="EE319" s="23"/>
      <c r="EF319" s="23"/>
      <c r="EG319" s="23"/>
      <c r="EH319" s="23"/>
      <c r="EI319" s="23"/>
      <c r="EJ319" s="23"/>
      <c r="EK319" s="23"/>
      <c r="EL319" s="23"/>
      <c r="EM319" s="23"/>
      <c r="EN319" s="23"/>
      <c r="EO319" s="23"/>
      <c r="EP319" s="23"/>
      <c r="EQ319" s="23"/>
      <c r="ER319" s="23"/>
      <c r="ES319" s="23"/>
      <c r="ET319" s="23"/>
      <c r="EU319" s="23"/>
      <c r="EV319" s="23"/>
      <c r="EW319" s="23"/>
      <c r="EX319" s="23"/>
      <c r="EY319" s="23"/>
      <c r="EZ319" s="23"/>
      <c r="FA319" s="23"/>
      <c r="FB319" s="23"/>
      <c r="FC319" s="23"/>
      <c r="FD319" s="23"/>
      <c r="FE319" s="23"/>
      <c r="FF319" s="23"/>
      <c r="FG319" s="23"/>
      <c r="FH319" s="23"/>
      <c r="FI319" s="23"/>
      <c r="FJ319" s="23"/>
      <c r="FK319" s="23"/>
      <c r="FL319" s="23"/>
      <c r="FM319" s="23"/>
      <c r="FN319" s="23"/>
      <c r="FO319" s="23"/>
      <c r="FP319" s="23"/>
      <c r="FQ319" s="23"/>
      <c r="FR319" s="23"/>
      <c r="FS319" s="23"/>
      <c r="FT319" s="23"/>
      <c r="FU319" s="23"/>
      <c r="FV319" s="23"/>
      <c r="FW319" s="23"/>
      <c r="FX319" s="23"/>
      <c r="FY319" s="23"/>
      <c r="FZ319" s="23"/>
      <c r="GA319" s="23"/>
      <c r="GB319" s="23"/>
      <c r="GC319" s="23"/>
      <c r="GD319" s="23"/>
      <c r="GE319" s="23"/>
      <c r="GF319" s="23"/>
      <c r="GG319" s="23"/>
      <c r="GH319" s="23"/>
      <c r="GI319" s="23"/>
      <c r="GJ319" s="23"/>
      <c r="GK319" s="23"/>
      <c r="GL319" s="23"/>
      <c r="GM319" s="23"/>
      <c r="GN319" s="23"/>
      <c r="GO319" s="23"/>
      <c r="GP319" s="23"/>
      <c r="GQ319" s="23"/>
      <c r="GR319" s="23"/>
      <c r="GS319" s="23"/>
      <c r="GT319" s="23"/>
      <c r="GU319" s="23"/>
      <c r="GV319" s="23"/>
      <c r="GW319" s="23"/>
      <c r="GX319" s="23"/>
      <c r="GY319" s="23"/>
      <c r="GZ319" s="23"/>
      <c r="HA319" s="23"/>
      <c r="HB319" s="23"/>
      <c r="HC319" s="23"/>
      <c r="HD319" s="23"/>
      <c r="HE319" s="23"/>
      <c r="HF319" s="23"/>
      <c r="HG319" s="23"/>
      <c r="HH319" s="23"/>
      <c r="HI319" s="23"/>
      <c r="HJ319" s="23"/>
      <c r="HK319" s="23"/>
      <c r="HL319" s="23"/>
      <c r="HM319" s="23"/>
      <c r="HN319" s="23"/>
      <c r="HO319" s="23"/>
      <c r="HP319" s="23"/>
      <c r="HQ319" s="23"/>
      <c r="HR319" s="23"/>
      <c r="HS319" s="23"/>
      <c r="HT319" s="23"/>
      <c r="HU319" s="23"/>
      <c r="HV319" s="23"/>
      <c r="HW319" s="23"/>
      <c r="HX319" s="23"/>
      <c r="HY319" s="23"/>
      <c r="HZ319" s="23"/>
      <c r="IA319" s="23"/>
      <c r="IB319" s="23"/>
      <c r="IC319" s="23"/>
      <c r="ID319" s="23"/>
      <c r="IE319" s="23"/>
      <c r="IF319" s="23"/>
      <c r="IG319" s="23"/>
      <c r="IH319" s="23"/>
      <c r="II319" s="23"/>
      <c r="IJ319" s="23"/>
      <c r="IK319" s="23"/>
      <c r="IL319" s="23"/>
      <c r="IM319" s="23"/>
      <c r="IN319" s="23"/>
      <c r="IO319" s="23"/>
      <c r="IP319" s="23"/>
      <c r="IQ319" s="23"/>
      <c r="IR319" s="23"/>
      <c r="IS319" s="23"/>
      <c r="IT319" s="23"/>
      <c r="IU319" s="23"/>
      <c r="IV319" s="23"/>
      <c r="IW319" s="23"/>
      <c r="IX319" s="23"/>
    </row>
    <row r="320" spans="1:258" s="24" customFormat="1" ht="13.8" hidden="1">
      <c r="A320" s="24">
        <v>221</v>
      </c>
      <c r="B320" s="26">
        <f t="shared" ca="1" si="131"/>
        <v>52388</v>
      </c>
      <c r="C320" s="25">
        <f t="shared" si="136"/>
        <v>0</v>
      </c>
      <c r="D320" s="25">
        <f t="shared" si="137"/>
        <v>0</v>
      </c>
      <c r="E320" s="25"/>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23"/>
      <c r="CJ320" s="23"/>
      <c r="CK320" s="23"/>
      <c r="CL320" s="23"/>
      <c r="CM320" s="23"/>
      <c r="CN320" s="23"/>
      <c r="CO320" s="23"/>
      <c r="CP320" s="23"/>
      <c r="CQ320" s="23"/>
      <c r="CR320" s="23"/>
      <c r="CS320" s="23"/>
      <c r="CT320" s="23"/>
      <c r="CU320" s="23"/>
      <c r="CV320" s="23"/>
      <c r="CW320" s="23"/>
      <c r="CX320" s="23"/>
      <c r="CY320" s="23"/>
      <c r="CZ320" s="23"/>
      <c r="DA320" s="23"/>
      <c r="DB320" s="23"/>
      <c r="DC320" s="23"/>
      <c r="DD320" s="23"/>
      <c r="DE320" s="23"/>
      <c r="DF320" s="23"/>
      <c r="DG320" s="23"/>
      <c r="DH320" s="23"/>
      <c r="DI320" s="23"/>
      <c r="DJ320" s="23"/>
      <c r="DK320" s="23"/>
      <c r="DL320" s="23"/>
      <c r="DM320" s="23"/>
      <c r="DN320" s="23"/>
      <c r="DO320" s="23"/>
      <c r="DP320" s="23"/>
      <c r="DQ320" s="23"/>
      <c r="DR320" s="23"/>
      <c r="DS320" s="23"/>
      <c r="DT320" s="23"/>
      <c r="DU320" s="23"/>
      <c r="DV320" s="23"/>
      <c r="DW320" s="23"/>
      <c r="DX320" s="23"/>
      <c r="DY320" s="23"/>
      <c r="DZ320" s="23"/>
      <c r="EA320" s="23"/>
      <c r="EB320" s="23"/>
      <c r="EC320" s="23"/>
      <c r="ED320" s="23"/>
      <c r="EE320" s="23"/>
      <c r="EF320" s="23"/>
      <c r="EG320" s="23"/>
      <c r="EH320" s="23"/>
      <c r="EI320" s="23"/>
      <c r="EJ320" s="23"/>
      <c r="EK320" s="23"/>
      <c r="EL320" s="23"/>
      <c r="EM320" s="23"/>
      <c r="EN320" s="23"/>
      <c r="EO320" s="23"/>
      <c r="EP320" s="23"/>
      <c r="EQ320" s="23"/>
      <c r="ER320" s="23"/>
      <c r="ES320" s="23"/>
      <c r="ET320" s="23"/>
      <c r="EU320" s="23"/>
      <c r="EV320" s="23"/>
      <c r="EW320" s="23"/>
      <c r="EX320" s="23"/>
      <c r="EY320" s="23"/>
      <c r="EZ320" s="23"/>
      <c r="FA320" s="23"/>
      <c r="FB320" s="23"/>
      <c r="FC320" s="23"/>
      <c r="FD320" s="23"/>
      <c r="FE320" s="23"/>
      <c r="FF320" s="23"/>
      <c r="FG320" s="23"/>
      <c r="FH320" s="23"/>
      <c r="FI320" s="23"/>
      <c r="FJ320" s="23"/>
      <c r="FK320" s="23"/>
      <c r="FL320" s="23"/>
      <c r="FM320" s="23"/>
      <c r="FN320" s="23"/>
      <c r="FO320" s="23"/>
      <c r="FP320" s="23"/>
      <c r="FQ320" s="23"/>
      <c r="FR320" s="23"/>
      <c r="FS320" s="23"/>
      <c r="FT320" s="23"/>
      <c r="FU320" s="23"/>
      <c r="FV320" s="23"/>
      <c r="FW320" s="23"/>
      <c r="FX320" s="23"/>
      <c r="FY320" s="23"/>
      <c r="FZ320" s="23"/>
      <c r="GA320" s="23"/>
      <c r="GB320" s="23"/>
      <c r="GC320" s="23"/>
      <c r="GD320" s="23"/>
      <c r="GE320" s="23"/>
      <c r="GF320" s="23"/>
      <c r="GG320" s="23"/>
      <c r="GH320" s="23"/>
      <c r="GI320" s="23"/>
      <c r="GJ320" s="23"/>
      <c r="GK320" s="23"/>
      <c r="GL320" s="23"/>
      <c r="GM320" s="23"/>
      <c r="GN320" s="23"/>
      <c r="GO320" s="23"/>
      <c r="GP320" s="23"/>
      <c r="GQ320" s="23"/>
      <c r="GR320" s="23"/>
      <c r="GS320" s="23"/>
      <c r="GT320" s="23"/>
      <c r="GU320" s="23"/>
      <c r="GV320" s="23"/>
      <c r="GW320" s="23"/>
      <c r="GX320" s="23"/>
      <c r="GY320" s="23"/>
      <c r="GZ320" s="23"/>
      <c r="HA320" s="23"/>
      <c r="HB320" s="23"/>
      <c r="HC320" s="23"/>
      <c r="HD320" s="23"/>
      <c r="HE320" s="23"/>
      <c r="HF320" s="23"/>
      <c r="HG320" s="23"/>
      <c r="HH320" s="23"/>
      <c r="HI320" s="23"/>
      <c r="HJ320" s="23"/>
      <c r="HK320" s="23"/>
      <c r="HL320" s="23"/>
      <c r="HM320" s="23"/>
      <c r="HN320" s="23"/>
      <c r="HO320" s="23"/>
      <c r="HP320" s="23"/>
      <c r="HQ320" s="23"/>
      <c r="HR320" s="23"/>
      <c r="HS320" s="23"/>
      <c r="HT320" s="23"/>
      <c r="HU320" s="23"/>
      <c r="HV320" s="23"/>
      <c r="HW320" s="23"/>
      <c r="HX320" s="23"/>
      <c r="HY320" s="23"/>
      <c r="HZ320" s="23"/>
      <c r="IA320" s="23"/>
      <c r="IB320" s="23"/>
      <c r="IC320" s="23"/>
      <c r="ID320" s="23"/>
      <c r="IE320" s="23"/>
      <c r="IF320" s="23"/>
      <c r="IG320" s="23"/>
      <c r="IH320" s="23"/>
      <c r="II320" s="23"/>
      <c r="IJ320" s="23"/>
      <c r="IK320" s="23"/>
      <c r="IL320" s="23"/>
      <c r="IM320" s="23"/>
      <c r="IN320" s="23"/>
      <c r="IO320" s="23"/>
      <c r="IP320" s="23"/>
      <c r="IQ320" s="23"/>
      <c r="IR320" s="23"/>
      <c r="IS320" s="23"/>
      <c r="IT320" s="23"/>
      <c r="IU320" s="23"/>
      <c r="IV320" s="23"/>
      <c r="IW320" s="23"/>
      <c r="IX320" s="23"/>
    </row>
    <row r="321" spans="1:258" s="24" customFormat="1" ht="13.8" hidden="1">
      <c r="A321" s="24">
        <v>222</v>
      </c>
      <c r="B321" s="26">
        <f t="shared" ca="1" si="131"/>
        <v>52418</v>
      </c>
      <c r="C321" s="25">
        <f t="shared" si="136"/>
        <v>0</v>
      </c>
      <c r="D321" s="25">
        <f t="shared" si="137"/>
        <v>0</v>
      </c>
      <c r="E321" s="25"/>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3"/>
      <c r="BF321" s="23"/>
      <c r="BG321" s="23"/>
      <c r="BH321" s="23"/>
      <c r="BI321" s="23"/>
      <c r="BJ321" s="23"/>
      <c r="BK321" s="23"/>
      <c r="BL321" s="23"/>
      <c r="BM321" s="23"/>
      <c r="BN321" s="23"/>
      <c r="BO321" s="23"/>
      <c r="BP321" s="23"/>
      <c r="BQ321" s="23"/>
      <c r="BR321" s="23"/>
      <c r="BS321" s="23"/>
      <c r="BT321" s="23"/>
      <c r="BU321" s="23"/>
      <c r="BV321" s="23"/>
      <c r="BW321" s="23"/>
      <c r="BX321" s="23"/>
      <c r="BY321" s="23"/>
      <c r="BZ321" s="23"/>
      <c r="CA321" s="23"/>
      <c r="CB321" s="23"/>
      <c r="CC321" s="23"/>
      <c r="CD321" s="23"/>
      <c r="CE321" s="23"/>
      <c r="CF321" s="23"/>
      <c r="CG321" s="23"/>
      <c r="CH321" s="23"/>
      <c r="CI321" s="23"/>
      <c r="CJ321" s="23"/>
      <c r="CK321" s="23"/>
      <c r="CL321" s="23"/>
      <c r="CM321" s="23"/>
      <c r="CN321" s="23"/>
      <c r="CO321" s="23"/>
      <c r="CP321" s="23"/>
      <c r="CQ321" s="23"/>
      <c r="CR321" s="23"/>
      <c r="CS321" s="23"/>
      <c r="CT321" s="23"/>
      <c r="CU321" s="23"/>
      <c r="CV321" s="23"/>
      <c r="CW321" s="23"/>
      <c r="CX321" s="23"/>
      <c r="CY321" s="23"/>
      <c r="CZ321" s="23"/>
      <c r="DA321" s="23"/>
      <c r="DB321" s="23"/>
      <c r="DC321" s="23"/>
      <c r="DD321" s="23"/>
      <c r="DE321" s="23"/>
      <c r="DF321" s="23"/>
      <c r="DG321" s="23"/>
      <c r="DH321" s="23"/>
      <c r="DI321" s="23"/>
      <c r="DJ321" s="23"/>
      <c r="DK321" s="23"/>
      <c r="DL321" s="23"/>
      <c r="DM321" s="23"/>
      <c r="DN321" s="23"/>
      <c r="DO321" s="23"/>
      <c r="DP321" s="23"/>
      <c r="DQ321" s="23"/>
      <c r="DR321" s="23"/>
      <c r="DS321" s="23"/>
      <c r="DT321" s="23"/>
      <c r="DU321" s="23"/>
      <c r="DV321" s="23"/>
      <c r="DW321" s="23"/>
      <c r="DX321" s="23"/>
      <c r="DY321" s="23"/>
      <c r="DZ321" s="23"/>
      <c r="EA321" s="23"/>
      <c r="EB321" s="23"/>
      <c r="EC321" s="23"/>
      <c r="ED321" s="23"/>
      <c r="EE321" s="23"/>
      <c r="EF321" s="23"/>
      <c r="EG321" s="23"/>
      <c r="EH321" s="23"/>
      <c r="EI321" s="23"/>
      <c r="EJ321" s="23"/>
      <c r="EK321" s="23"/>
      <c r="EL321" s="23"/>
      <c r="EM321" s="23"/>
      <c r="EN321" s="23"/>
      <c r="EO321" s="23"/>
      <c r="EP321" s="23"/>
      <c r="EQ321" s="23"/>
      <c r="ER321" s="23"/>
      <c r="ES321" s="23"/>
      <c r="ET321" s="23"/>
      <c r="EU321" s="23"/>
      <c r="EV321" s="23"/>
      <c r="EW321" s="23"/>
      <c r="EX321" s="23"/>
      <c r="EY321" s="23"/>
      <c r="EZ321" s="23"/>
      <c r="FA321" s="23"/>
      <c r="FB321" s="23"/>
      <c r="FC321" s="23"/>
      <c r="FD321" s="23"/>
      <c r="FE321" s="23"/>
      <c r="FF321" s="23"/>
      <c r="FG321" s="23"/>
      <c r="FH321" s="23"/>
      <c r="FI321" s="23"/>
      <c r="FJ321" s="23"/>
      <c r="FK321" s="23"/>
      <c r="FL321" s="23"/>
      <c r="FM321" s="23"/>
      <c r="FN321" s="23"/>
      <c r="FO321" s="23"/>
      <c r="FP321" s="23"/>
      <c r="FQ321" s="23"/>
      <c r="FR321" s="23"/>
      <c r="FS321" s="23"/>
      <c r="FT321" s="23"/>
      <c r="FU321" s="23"/>
      <c r="FV321" s="23"/>
      <c r="FW321" s="23"/>
      <c r="FX321" s="23"/>
      <c r="FY321" s="23"/>
      <c r="FZ321" s="23"/>
      <c r="GA321" s="23"/>
      <c r="GB321" s="23"/>
      <c r="GC321" s="23"/>
      <c r="GD321" s="23"/>
      <c r="GE321" s="23"/>
      <c r="GF321" s="23"/>
      <c r="GG321" s="23"/>
      <c r="GH321" s="23"/>
      <c r="GI321" s="23"/>
      <c r="GJ321" s="23"/>
      <c r="GK321" s="23"/>
      <c r="GL321" s="23"/>
      <c r="GM321" s="23"/>
      <c r="GN321" s="23"/>
      <c r="GO321" s="23"/>
      <c r="GP321" s="23"/>
      <c r="GQ321" s="23"/>
      <c r="GR321" s="23"/>
      <c r="GS321" s="23"/>
      <c r="GT321" s="23"/>
      <c r="GU321" s="23"/>
      <c r="GV321" s="23"/>
      <c r="GW321" s="23"/>
      <c r="GX321" s="23"/>
      <c r="GY321" s="23"/>
      <c r="GZ321" s="23"/>
      <c r="HA321" s="23"/>
      <c r="HB321" s="23"/>
      <c r="HC321" s="23"/>
      <c r="HD321" s="23"/>
      <c r="HE321" s="23"/>
      <c r="HF321" s="23"/>
      <c r="HG321" s="23"/>
      <c r="HH321" s="23"/>
      <c r="HI321" s="23"/>
      <c r="HJ321" s="23"/>
      <c r="HK321" s="23"/>
      <c r="HL321" s="23"/>
      <c r="HM321" s="23"/>
      <c r="HN321" s="23"/>
      <c r="HO321" s="23"/>
      <c r="HP321" s="23"/>
      <c r="HQ321" s="23"/>
      <c r="HR321" s="23"/>
      <c r="HS321" s="23"/>
      <c r="HT321" s="23"/>
      <c r="HU321" s="23"/>
      <c r="HV321" s="23"/>
      <c r="HW321" s="23"/>
      <c r="HX321" s="23"/>
      <c r="HY321" s="23"/>
      <c r="HZ321" s="23"/>
      <c r="IA321" s="23"/>
      <c r="IB321" s="23"/>
      <c r="IC321" s="23"/>
      <c r="ID321" s="23"/>
      <c r="IE321" s="23"/>
      <c r="IF321" s="23"/>
      <c r="IG321" s="23"/>
      <c r="IH321" s="23"/>
      <c r="II321" s="23"/>
      <c r="IJ321" s="23"/>
      <c r="IK321" s="23"/>
      <c r="IL321" s="23"/>
      <c r="IM321" s="23"/>
      <c r="IN321" s="23"/>
      <c r="IO321" s="23"/>
      <c r="IP321" s="23"/>
      <c r="IQ321" s="23"/>
      <c r="IR321" s="23"/>
      <c r="IS321" s="23"/>
      <c r="IT321" s="23"/>
      <c r="IU321" s="23"/>
      <c r="IV321" s="23"/>
      <c r="IW321" s="23"/>
      <c r="IX321" s="23"/>
    </row>
    <row r="322" spans="1:258" s="24" customFormat="1" ht="13.8" hidden="1">
      <c r="A322" s="24">
        <v>223</v>
      </c>
      <c r="B322" s="26">
        <f t="shared" ca="1" si="131"/>
        <v>52449</v>
      </c>
      <c r="C322" s="25">
        <f t="shared" si="136"/>
        <v>0</v>
      </c>
      <c r="D322" s="25">
        <f t="shared" si="137"/>
        <v>0</v>
      </c>
      <c r="E322" s="25"/>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c r="BV322" s="23"/>
      <c r="BW322" s="23"/>
      <c r="BX322" s="23"/>
      <c r="BY322" s="23"/>
      <c r="BZ322" s="23"/>
      <c r="CA322" s="23"/>
      <c r="CB322" s="23"/>
      <c r="CC322" s="23"/>
      <c r="CD322" s="23"/>
      <c r="CE322" s="23"/>
      <c r="CF322" s="23"/>
      <c r="CG322" s="23"/>
      <c r="CH322" s="23"/>
      <c r="CI322" s="23"/>
      <c r="CJ322" s="23"/>
      <c r="CK322" s="23"/>
      <c r="CL322" s="23"/>
      <c r="CM322" s="23"/>
      <c r="CN322" s="23"/>
      <c r="CO322" s="23"/>
      <c r="CP322" s="23"/>
      <c r="CQ322" s="23"/>
      <c r="CR322" s="23"/>
      <c r="CS322" s="23"/>
      <c r="CT322" s="23"/>
      <c r="CU322" s="23"/>
      <c r="CV322" s="23"/>
      <c r="CW322" s="23"/>
      <c r="CX322" s="23"/>
      <c r="CY322" s="23"/>
      <c r="CZ322" s="23"/>
      <c r="DA322" s="23"/>
      <c r="DB322" s="23"/>
      <c r="DC322" s="23"/>
      <c r="DD322" s="23"/>
      <c r="DE322" s="23"/>
      <c r="DF322" s="23"/>
      <c r="DG322" s="23"/>
      <c r="DH322" s="23"/>
      <c r="DI322" s="23"/>
      <c r="DJ322" s="23"/>
      <c r="DK322" s="23"/>
      <c r="DL322" s="23"/>
      <c r="DM322" s="23"/>
      <c r="DN322" s="23"/>
      <c r="DO322" s="23"/>
      <c r="DP322" s="23"/>
      <c r="DQ322" s="23"/>
      <c r="DR322" s="23"/>
      <c r="DS322" s="23"/>
      <c r="DT322" s="23"/>
      <c r="DU322" s="23"/>
      <c r="DV322" s="23"/>
      <c r="DW322" s="23"/>
      <c r="DX322" s="23"/>
      <c r="DY322" s="23"/>
      <c r="DZ322" s="23"/>
      <c r="EA322" s="23"/>
      <c r="EB322" s="23"/>
      <c r="EC322" s="23"/>
      <c r="ED322" s="23"/>
      <c r="EE322" s="23"/>
      <c r="EF322" s="23"/>
      <c r="EG322" s="23"/>
      <c r="EH322" s="23"/>
      <c r="EI322" s="23"/>
      <c r="EJ322" s="23"/>
      <c r="EK322" s="23"/>
      <c r="EL322" s="23"/>
      <c r="EM322" s="23"/>
      <c r="EN322" s="23"/>
      <c r="EO322" s="23"/>
      <c r="EP322" s="23"/>
      <c r="EQ322" s="23"/>
      <c r="ER322" s="23"/>
      <c r="ES322" s="23"/>
      <c r="ET322" s="23"/>
      <c r="EU322" s="23"/>
      <c r="EV322" s="23"/>
      <c r="EW322" s="23"/>
      <c r="EX322" s="23"/>
      <c r="EY322" s="23"/>
      <c r="EZ322" s="23"/>
      <c r="FA322" s="23"/>
      <c r="FB322" s="23"/>
      <c r="FC322" s="23"/>
      <c r="FD322" s="23"/>
      <c r="FE322" s="23"/>
      <c r="FF322" s="23"/>
      <c r="FG322" s="23"/>
      <c r="FH322" s="23"/>
      <c r="FI322" s="23"/>
      <c r="FJ322" s="23"/>
      <c r="FK322" s="23"/>
      <c r="FL322" s="23"/>
      <c r="FM322" s="23"/>
      <c r="FN322" s="23"/>
      <c r="FO322" s="23"/>
      <c r="FP322" s="23"/>
      <c r="FQ322" s="23"/>
      <c r="FR322" s="23"/>
      <c r="FS322" s="23"/>
      <c r="FT322" s="23"/>
      <c r="FU322" s="23"/>
      <c r="FV322" s="23"/>
      <c r="FW322" s="23"/>
      <c r="FX322" s="23"/>
      <c r="FY322" s="23"/>
      <c r="FZ322" s="23"/>
      <c r="GA322" s="23"/>
      <c r="GB322" s="23"/>
      <c r="GC322" s="23"/>
      <c r="GD322" s="23"/>
      <c r="GE322" s="23"/>
      <c r="GF322" s="23"/>
      <c r="GG322" s="23"/>
      <c r="GH322" s="23"/>
      <c r="GI322" s="23"/>
      <c r="GJ322" s="23"/>
      <c r="GK322" s="23"/>
      <c r="GL322" s="23"/>
      <c r="GM322" s="23"/>
      <c r="GN322" s="23"/>
      <c r="GO322" s="23"/>
      <c r="GP322" s="23"/>
      <c r="GQ322" s="23"/>
      <c r="GR322" s="23"/>
      <c r="GS322" s="23"/>
      <c r="GT322" s="23"/>
      <c r="GU322" s="23"/>
      <c r="GV322" s="23"/>
      <c r="GW322" s="23"/>
      <c r="GX322" s="23"/>
      <c r="GY322" s="23"/>
      <c r="GZ322" s="23"/>
      <c r="HA322" s="23"/>
      <c r="HB322" s="23"/>
      <c r="HC322" s="23"/>
      <c r="HD322" s="23"/>
      <c r="HE322" s="23"/>
      <c r="HF322" s="23"/>
      <c r="HG322" s="23"/>
      <c r="HH322" s="23"/>
      <c r="HI322" s="23"/>
      <c r="HJ322" s="23"/>
      <c r="HK322" s="23"/>
      <c r="HL322" s="23"/>
      <c r="HM322" s="23"/>
      <c r="HN322" s="23"/>
      <c r="HO322" s="23"/>
      <c r="HP322" s="23"/>
      <c r="HQ322" s="23"/>
      <c r="HR322" s="23"/>
      <c r="HS322" s="23"/>
      <c r="HT322" s="23"/>
      <c r="HU322" s="23"/>
      <c r="HV322" s="23"/>
      <c r="HW322" s="23"/>
      <c r="HX322" s="23"/>
      <c r="HY322" s="23"/>
      <c r="HZ322" s="23"/>
      <c r="IA322" s="23"/>
      <c r="IB322" s="23"/>
      <c r="IC322" s="23"/>
      <c r="ID322" s="23"/>
      <c r="IE322" s="23"/>
      <c r="IF322" s="23"/>
      <c r="IG322" s="23"/>
      <c r="IH322" s="23"/>
      <c r="II322" s="23"/>
      <c r="IJ322" s="23"/>
      <c r="IK322" s="23"/>
      <c r="IL322" s="23"/>
      <c r="IM322" s="23"/>
      <c r="IN322" s="23"/>
      <c r="IO322" s="23"/>
      <c r="IP322" s="23"/>
      <c r="IQ322" s="23"/>
      <c r="IR322" s="23"/>
      <c r="IS322" s="23"/>
      <c r="IT322" s="23"/>
      <c r="IU322" s="23"/>
      <c r="IV322" s="23"/>
      <c r="IW322" s="23"/>
      <c r="IX322" s="23"/>
    </row>
    <row r="323" spans="1:258" s="24" customFormat="1" ht="13.8" hidden="1">
      <c r="A323" s="24">
        <v>224</v>
      </c>
      <c r="B323" s="26">
        <f t="shared" ca="1" si="131"/>
        <v>52480</v>
      </c>
      <c r="C323" s="25">
        <f t="shared" si="136"/>
        <v>0</v>
      </c>
      <c r="D323" s="25">
        <f t="shared" si="137"/>
        <v>0</v>
      </c>
      <c r="E323" s="25"/>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c r="BV323" s="23"/>
      <c r="BW323" s="23"/>
      <c r="BX323" s="23"/>
      <c r="BY323" s="23"/>
      <c r="BZ323" s="23"/>
      <c r="CA323" s="23"/>
      <c r="CB323" s="23"/>
      <c r="CC323" s="23"/>
      <c r="CD323" s="23"/>
      <c r="CE323" s="23"/>
      <c r="CF323" s="23"/>
      <c r="CG323" s="23"/>
      <c r="CH323" s="23"/>
      <c r="CI323" s="23"/>
      <c r="CJ323" s="23"/>
      <c r="CK323" s="23"/>
      <c r="CL323" s="23"/>
      <c r="CM323" s="23"/>
      <c r="CN323" s="23"/>
      <c r="CO323" s="23"/>
      <c r="CP323" s="23"/>
      <c r="CQ323" s="23"/>
      <c r="CR323" s="23"/>
      <c r="CS323" s="23"/>
      <c r="CT323" s="23"/>
      <c r="CU323" s="23"/>
      <c r="CV323" s="23"/>
      <c r="CW323" s="23"/>
      <c r="CX323" s="23"/>
      <c r="CY323" s="23"/>
      <c r="CZ323" s="23"/>
      <c r="DA323" s="23"/>
      <c r="DB323" s="23"/>
      <c r="DC323" s="23"/>
      <c r="DD323" s="23"/>
      <c r="DE323" s="23"/>
      <c r="DF323" s="23"/>
      <c r="DG323" s="23"/>
      <c r="DH323" s="23"/>
      <c r="DI323" s="23"/>
      <c r="DJ323" s="23"/>
      <c r="DK323" s="23"/>
      <c r="DL323" s="23"/>
      <c r="DM323" s="23"/>
      <c r="DN323" s="23"/>
      <c r="DO323" s="23"/>
      <c r="DP323" s="23"/>
      <c r="DQ323" s="23"/>
      <c r="DR323" s="23"/>
      <c r="DS323" s="23"/>
      <c r="DT323" s="23"/>
      <c r="DU323" s="23"/>
      <c r="DV323" s="23"/>
      <c r="DW323" s="23"/>
      <c r="DX323" s="23"/>
      <c r="DY323" s="23"/>
      <c r="DZ323" s="23"/>
      <c r="EA323" s="23"/>
      <c r="EB323" s="23"/>
      <c r="EC323" s="23"/>
      <c r="ED323" s="23"/>
      <c r="EE323" s="23"/>
      <c r="EF323" s="23"/>
      <c r="EG323" s="23"/>
      <c r="EH323" s="23"/>
      <c r="EI323" s="23"/>
      <c r="EJ323" s="23"/>
      <c r="EK323" s="23"/>
      <c r="EL323" s="23"/>
      <c r="EM323" s="23"/>
      <c r="EN323" s="23"/>
      <c r="EO323" s="23"/>
      <c r="EP323" s="23"/>
      <c r="EQ323" s="23"/>
      <c r="ER323" s="23"/>
      <c r="ES323" s="23"/>
      <c r="ET323" s="23"/>
      <c r="EU323" s="23"/>
      <c r="EV323" s="23"/>
      <c r="EW323" s="23"/>
      <c r="EX323" s="23"/>
      <c r="EY323" s="23"/>
      <c r="EZ323" s="23"/>
      <c r="FA323" s="23"/>
      <c r="FB323" s="23"/>
      <c r="FC323" s="23"/>
      <c r="FD323" s="23"/>
      <c r="FE323" s="23"/>
      <c r="FF323" s="23"/>
      <c r="FG323" s="23"/>
      <c r="FH323" s="23"/>
      <c r="FI323" s="23"/>
      <c r="FJ323" s="23"/>
      <c r="FK323" s="23"/>
      <c r="FL323" s="23"/>
      <c r="FM323" s="23"/>
      <c r="FN323" s="23"/>
      <c r="FO323" s="23"/>
      <c r="FP323" s="23"/>
      <c r="FQ323" s="23"/>
      <c r="FR323" s="23"/>
      <c r="FS323" s="23"/>
      <c r="FT323" s="23"/>
      <c r="FU323" s="23"/>
      <c r="FV323" s="23"/>
      <c r="FW323" s="23"/>
      <c r="FX323" s="23"/>
      <c r="FY323" s="23"/>
      <c r="FZ323" s="23"/>
      <c r="GA323" s="23"/>
      <c r="GB323" s="23"/>
      <c r="GC323" s="23"/>
      <c r="GD323" s="23"/>
      <c r="GE323" s="23"/>
      <c r="GF323" s="23"/>
      <c r="GG323" s="23"/>
      <c r="GH323" s="23"/>
      <c r="GI323" s="23"/>
      <c r="GJ323" s="23"/>
      <c r="GK323" s="23"/>
      <c r="GL323" s="23"/>
      <c r="GM323" s="23"/>
      <c r="GN323" s="23"/>
      <c r="GO323" s="23"/>
      <c r="GP323" s="23"/>
      <c r="GQ323" s="23"/>
      <c r="GR323" s="23"/>
      <c r="GS323" s="23"/>
      <c r="GT323" s="23"/>
      <c r="GU323" s="23"/>
      <c r="GV323" s="23"/>
      <c r="GW323" s="23"/>
      <c r="GX323" s="23"/>
      <c r="GY323" s="23"/>
      <c r="GZ323" s="23"/>
      <c r="HA323" s="23"/>
      <c r="HB323" s="23"/>
      <c r="HC323" s="23"/>
      <c r="HD323" s="23"/>
      <c r="HE323" s="23"/>
      <c r="HF323" s="23"/>
      <c r="HG323" s="23"/>
      <c r="HH323" s="23"/>
      <c r="HI323" s="23"/>
      <c r="HJ323" s="23"/>
      <c r="HK323" s="23"/>
      <c r="HL323" s="23"/>
      <c r="HM323" s="23"/>
      <c r="HN323" s="23"/>
      <c r="HO323" s="23"/>
      <c r="HP323" s="23"/>
      <c r="HQ323" s="23"/>
      <c r="HR323" s="23"/>
      <c r="HS323" s="23"/>
      <c r="HT323" s="23"/>
      <c r="HU323" s="23"/>
      <c r="HV323" s="23"/>
      <c r="HW323" s="23"/>
      <c r="HX323" s="23"/>
      <c r="HY323" s="23"/>
      <c r="HZ323" s="23"/>
      <c r="IA323" s="23"/>
      <c r="IB323" s="23"/>
      <c r="IC323" s="23"/>
      <c r="ID323" s="23"/>
      <c r="IE323" s="23"/>
      <c r="IF323" s="23"/>
      <c r="IG323" s="23"/>
      <c r="IH323" s="23"/>
      <c r="II323" s="23"/>
      <c r="IJ323" s="23"/>
      <c r="IK323" s="23"/>
      <c r="IL323" s="23"/>
      <c r="IM323" s="23"/>
      <c r="IN323" s="23"/>
      <c r="IO323" s="23"/>
      <c r="IP323" s="23"/>
      <c r="IQ323" s="23"/>
      <c r="IR323" s="23"/>
      <c r="IS323" s="23"/>
      <c r="IT323" s="23"/>
      <c r="IU323" s="23"/>
      <c r="IV323" s="23"/>
      <c r="IW323" s="23"/>
      <c r="IX323" s="23"/>
    </row>
    <row r="324" spans="1:258" s="24" customFormat="1" ht="13.8" hidden="1">
      <c r="A324" s="24">
        <v>225</v>
      </c>
      <c r="B324" s="26">
        <f t="shared" ca="1" si="131"/>
        <v>52510</v>
      </c>
      <c r="C324" s="25">
        <f t="shared" si="136"/>
        <v>0</v>
      </c>
      <c r="D324" s="25">
        <f t="shared" si="137"/>
        <v>0</v>
      </c>
      <c r="E324" s="25"/>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c r="BV324" s="23"/>
      <c r="BW324" s="23"/>
      <c r="BX324" s="23"/>
      <c r="BY324" s="23"/>
      <c r="BZ324" s="23"/>
      <c r="CA324" s="23"/>
      <c r="CB324" s="23"/>
      <c r="CC324" s="23"/>
      <c r="CD324" s="23"/>
      <c r="CE324" s="23"/>
      <c r="CF324" s="23"/>
      <c r="CG324" s="23"/>
      <c r="CH324" s="23"/>
      <c r="CI324" s="23"/>
      <c r="CJ324" s="23"/>
      <c r="CK324" s="23"/>
      <c r="CL324" s="23"/>
      <c r="CM324" s="23"/>
      <c r="CN324" s="23"/>
      <c r="CO324" s="23"/>
      <c r="CP324" s="23"/>
      <c r="CQ324" s="23"/>
      <c r="CR324" s="23"/>
      <c r="CS324" s="23"/>
      <c r="CT324" s="23"/>
      <c r="CU324" s="23"/>
      <c r="CV324" s="23"/>
      <c r="CW324" s="23"/>
      <c r="CX324" s="23"/>
      <c r="CY324" s="23"/>
      <c r="CZ324" s="23"/>
      <c r="DA324" s="23"/>
      <c r="DB324" s="23"/>
      <c r="DC324" s="23"/>
      <c r="DD324" s="23"/>
      <c r="DE324" s="23"/>
      <c r="DF324" s="23"/>
      <c r="DG324" s="23"/>
      <c r="DH324" s="23"/>
      <c r="DI324" s="23"/>
      <c r="DJ324" s="23"/>
      <c r="DK324" s="23"/>
      <c r="DL324" s="23"/>
      <c r="DM324" s="23"/>
      <c r="DN324" s="23"/>
      <c r="DO324" s="23"/>
      <c r="DP324" s="23"/>
      <c r="DQ324" s="23"/>
      <c r="DR324" s="23"/>
      <c r="DS324" s="23"/>
      <c r="DT324" s="23"/>
      <c r="DU324" s="23"/>
      <c r="DV324" s="23"/>
      <c r="DW324" s="23"/>
      <c r="DX324" s="23"/>
      <c r="DY324" s="23"/>
      <c r="DZ324" s="23"/>
      <c r="EA324" s="23"/>
      <c r="EB324" s="23"/>
      <c r="EC324" s="23"/>
      <c r="ED324" s="23"/>
      <c r="EE324" s="23"/>
      <c r="EF324" s="23"/>
      <c r="EG324" s="23"/>
      <c r="EH324" s="23"/>
      <c r="EI324" s="23"/>
      <c r="EJ324" s="23"/>
      <c r="EK324" s="23"/>
      <c r="EL324" s="23"/>
      <c r="EM324" s="23"/>
      <c r="EN324" s="23"/>
      <c r="EO324" s="23"/>
      <c r="EP324" s="23"/>
      <c r="EQ324" s="23"/>
      <c r="ER324" s="23"/>
      <c r="ES324" s="23"/>
      <c r="ET324" s="23"/>
      <c r="EU324" s="23"/>
      <c r="EV324" s="23"/>
      <c r="EW324" s="23"/>
      <c r="EX324" s="23"/>
      <c r="EY324" s="23"/>
      <c r="EZ324" s="23"/>
      <c r="FA324" s="23"/>
      <c r="FB324" s="23"/>
      <c r="FC324" s="23"/>
      <c r="FD324" s="23"/>
      <c r="FE324" s="23"/>
      <c r="FF324" s="23"/>
      <c r="FG324" s="23"/>
      <c r="FH324" s="23"/>
      <c r="FI324" s="23"/>
      <c r="FJ324" s="23"/>
      <c r="FK324" s="23"/>
      <c r="FL324" s="23"/>
      <c r="FM324" s="23"/>
      <c r="FN324" s="23"/>
      <c r="FO324" s="23"/>
      <c r="FP324" s="23"/>
      <c r="FQ324" s="23"/>
      <c r="FR324" s="23"/>
      <c r="FS324" s="23"/>
      <c r="FT324" s="23"/>
      <c r="FU324" s="23"/>
      <c r="FV324" s="23"/>
      <c r="FW324" s="23"/>
      <c r="FX324" s="23"/>
      <c r="FY324" s="23"/>
      <c r="FZ324" s="23"/>
      <c r="GA324" s="23"/>
      <c r="GB324" s="23"/>
      <c r="GC324" s="23"/>
      <c r="GD324" s="23"/>
      <c r="GE324" s="23"/>
      <c r="GF324" s="23"/>
      <c r="GG324" s="23"/>
      <c r="GH324" s="23"/>
      <c r="GI324" s="23"/>
      <c r="GJ324" s="23"/>
      <c r="GK324" s="23"/>
      <c r="GL324" s="23"/>
      <c r="GM324" s="23"/>
      <c r="GN324" s="23"/>
      <c r="GO324" s="23"/>
      <c r="GP324" s="23"/>
      <c r="GQ324" s="23"/>
      <c r="GR324" s="23"/>
      <c r="GS324" s="23"/>
      <c r="GT324" s="23"/>
      <c r="GU324" s="23"/>
      <c r="GV324" s="23"/>
      <c r="GW324" s="23"/>
      <c r="GX324" s="23"/>
      <c r="GY324" s="23"/>
      <c r="GZ324" s="23"/>
      <c r="HA324" s="23"/>
      <c r="HB324" s="23"/>
      <c r="HC324" s="23"/>
      <c r="HD324" s="23"/>
      <c r="HE324" s="23"/>
      <c r="HF324" s="23"/>
      <c r="HG324" s="23"/>
      <c r="HH324" s="23"/>
      <c r="HI324" s="23"/>
      <c r="HJ324" s="23"/>
      <c r="HK324" s="23"/>
      <c r="HL324" s="23"/>
      <c r="HM324" s="23"/>
      <c r="HN324" s="23"/>
      <c r="HO324" s="23"/>
      <c r="HP324" s="23"/>
      <c r="HQ324" s="23"/>
      <c r="HR324" s="23"/>
      <c r="HS324" s="23"/>
      <c r="HT324" s="23"/>
      <c r="HU324" s="23"/>
      <c r="HV324" s="23"/>
      <c r="HW324" s="23"/>
      <c r="HX324" s="23"/>
      <c r="HY324" s="23"/>
      <c r="HZ324" s="23"/>
      <c r="IA324" s="23"/>
      <c r="IB324" s="23"/>
      <c r="IC324" s="23"/>
      <c r="ID324" s="23"/>
      <c r="IE324" s="23"/>
      <c r="IF324" s="23"/>
      <c r="IG324" s="23"/>
      <c r="IH324" s="23"/>
      <c r="II324" s="23"/>
      <c r="IJ324" s="23"/>
      <c r="IK324" s="23"/>
      <c r="IL324" s="23"/>
      <c r="IM324" s="23"/>
      <c r="IN324" s="23"/>
      <c r="IO324" s="23"/>
      <c r="IP324" s="23"/>
      <c r="IQ324" s="23"/>
      <c r="IR324" s="23"/>
      <c r="IS324" s="23"/>
      <c r="IT324" s="23"/>
      <c r="IU324" s="23"/>
      <c r="IV324" s="23"/>
      <c r="IW324" s="23"/>
      <c r="IX324" s="23"/>
    </row>
    <row r="325" spans="1:258" s="24" customFormat="1" ht="13.8" hidden="1">
      <c r="A325" s="24">
        <v>226</v>
      </c>
      <c r="B325" s="26">
        <f t="shared" ca="1" si="131"/>
        <v>52541</v>
      </c>
      <c r="C325" s="25">
        <f t="shared" si="136"/>
        <v>0</v>
      </c>
      <c r="D325" s="25">
        <f t="shared" si="137"/>
        <v>0</v>
      </c>
      <c r="E325" s="25"/>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c r="BJ325" s="23"/>
      <c r="BK325" s="23"/>
      <c r="BL325" s="23"/>
      <c r="BM325" s="23"/>
      <c r="BN325" s="23"/>
      <c r="BO325" s="23"/>
      <c r="BP325" s="23"/>
      <c r="BQ325" s="23"/>
      <c r="BR325" s="23"/>
      <c r="BS325" s="23"/>
      <c r="BT325" s="23"/>
      <c r="BU325" s="23"/>
      <c r="BV325" s="23"/>
      <c r="BW325" s="23"/>
      <c r="BX325" s="23"/>
      <c r="BY325" s="23"/>
      <c r="BZ325" s="23"/>
      <c r="CA325" s="23"/>
      <c r="CB325" s="23"/>
      <c r="CC325" s="23"/>
      <c r="CD325" s="23"/>
      <c r="CE325" s="23"/>
      <c r="CF325" s="23"/>
      <c r="CG325" s="23"/>
      <c r="CH325" s="23"/>
      <c r="CI325" s="23"/>
      <c r="CJ325" s="23"/>
      <c r="CK325" s="23"/>
      <c r="CL325" s="23"/>
      <c r="CM325" s="23"/>
      <c r="CN325" s="23"/>
      <c r="CO325" s="23"/>
      <c r="CP325" s="23"/>
      <c r="CQ325" s="23"/>
      <c r="CR325" s="23"/>
      <c r="CS325" s="23"/>
      <c r="CT325" s="23"/>
      <c r="CU325" s="23"/>
      <c r="CV325" s="23"/>
      <c r="CW325" s="23"/>
      <c r="CX325" s="23"/>
      <c r="CY325" s="23"/>
      <c r="CZ325" s="23"/>
      <c r="DA325" s="23"/>
      <c r="DB325" s="23"/>
      <c r="DC325" s="23"/>
      <c r="DD325" s="23"/>
      <c r="DE325" s="23"/>
      <c r="DF325" s="23"/>
      <c r="DG325" s="23"/>
      <c r="DH325" s="23"/>
      <c r="DI325" s="23"/>
      <c r="DJ325" s="23"/>
      <c r="DK325" s="23"/>
      <c r="DL325" s="23"/>
      <c r="DM325" s="23"/>
      <c r="DN325" s="23"/>
      <c r="DO325" s="23"/>
      <c r="DP325" s="23"/>
      <c r="DQ325" s="23"/>
      <c r="DR325" s="23"/>
      <c r="DS325" s="23"/>
      <c r="DT325" s="23"/>
      <c r="DU325" s="23"/>
      <c r="DV325" s="23"/>
      <c r="DW325" s="23"/>
      <c r="DX325" s="23"/>
      <c r="DY325" s="23"/>
      <c r="DZ325" s="23"/>
      <c r="EA325" s="23"/>
      <c r="EB325" s="23"/>
      <c r="EC325" s="23"/>
      <c r="ED325" s="23"/>
      <c r="EE325" s="23"/>
      <c r="EF325" s="23"/>
      <c r="EG325" s="23"/>
      <c r="EH325" s="23"/>
      <c r="EI325" s="23"/>
      <c r="EJ325" s="23"/>
      <c r="EK325" s="23"/>
      <c r="EL325" s="23"/>
      <c r="EM325" s="23"/>
      <c r="EN325" s="23"/>
      <c r="EO325" s="23"/>
      <c r="EP325" s="23"/>
      <c r="EQ325" s="23"/>
      <c r="ER325" s="23"/>
      <c r="ES325" s="23"/>
      <c r="ET325" s="23"/>
      <c r="EU325" s="23"/>
      <c r="EV325" s="23"/>
      <c r="EW325" s="23"/>
      <c r="EX325" s="23"/>
      <c r="EY325" s="23"/>
      <c r="EZ325" s="23"/>
      <c r="FA325" s="23"/>
      <c r="FB325" s="23"/>
      <c r="FC325" s="23"/>
      <c r="FD325" s="23"/>
      <c r="FE325" s="23"/>
      <c r="FF325" s="23"/>
      <c r="FG325" s="23"/>
      <c r="FH325" s="23"/>
      <c r="FI325" s="23"/>
      <c r="FJ325" s="23"/>
      <c r="FK325" s="23"/>
      <c r="FL325" s="23"/>
      <c r="FM325" s="23"/>
      <c r="FN325" s="23"/>
      <c r="FO325" s="23"/>
      <c r="FP325" s="23"/>
      <c r="FQ325" s="23"/>
      <c r="FR325" s="23"/>
      <c r="FS325" s="23"/>
      <c r="FT325" s="23"/>
      <c r="FU325" s="23"/>
      <c r="FV325" s="23"/>
      <c r="FW325" s="23"/>
      <c r="FX325" s="23"/>
      <c r="FY325" s="23"/>
      <c r="FZ325" s="23"/>
      <c r="GA325" s="23"/>
      <c r="GB325" s="23"/>
      <c r="GC325" s="23"/>
      <c r="GD325" s="23"/>
      <c r="GE325" s="23"/>
      <c r="GF325" s="23"/>
      <c r="GG325" s="23"/>
      <c r="GH325" s="23"/>
      <c r="GI325" s="23"/>
      <c r="GJ325" s="23"/>
      <c r="GK325" s="23"/>
      <c r="GL325" s="23"/>
      <c r="GM325" s="23"/>
      <c r="GN325" s="23"/>
      <c r="GO325" s="23"/>
      <c r="GP325" s="23"/>
      <c r="GQ325" s="23"/>
      <c r="GR325" s="23"/>
      <c r="GS325" s="23"/>
      <c r="GT325" s="23"/>
      <c r="GU325" s="23"/>
      <c r="GV325" s="23"/>
      <c r="GW325" s="23"/>
      <c r="GX325" s="23"/>
      <c r="GY325" s="23"/>
      <c r="GZ325" s="23"/>
      <c r="HA325" s="23"/>
      <c r="HB325" s="23"/>
      <c r="HC325" s="23"/>
      <c r="HD325" s="23"/>
      <c r="HE325" s="23"/>
      <c r="HF325" s="23"/>
      <c r="HG325" s="23"/>
      <c r="HH325" s="23"/>
      <c r="HI325" s="23"/>
      <c r="HJ325" s="23"/>
      <c r="HK325" s="23"/>
      <c r="HL325" s="23"/>
      <c r="HM325" s="23"/>
      <c r="HN325" s="23"/>
      <c r="HO325" s="23"/>
      <c r="HP325" s="23"/>
      <c r="HQ325" s="23"/>
      <c r="HR325" s="23"/>
      <c r="HS325" s="23"/>
      <c r="HT325" s="23"/>
      <c r="HU325" s="23"/>
      <c r="HV325" s="23"/>
      <c r="HW325" s="23"/>
      <c r="HX325" s="23"/>
      <c r="HY325" s="23"/>
      <c r="HZ325" s="23"/>
      <c r="IA325" s="23"/>
      <c r="IB325" s="23"/>
      <c r="IC325" s="23"/>
      <c r="ID325" s="23"/>
      <c r="IE325" s="23"/>
      <c r="IF325" s="23"/>
      <c r="IG325" s="23"/>
      <c r="IH325" s="23"/>
      <c r="II325" s="23"/>
      <c r="IJ325" s="23"/>
      <c r="IK325" s="23"/>
      <c r="IL325" s="23"/>
      <c r="IM325" s="23"/>
      <c r="IN325" s="23"/>
      <c r="IO325" s="23"/>
      <c r="IP325" s="23"/>
      <c r="IQ325" s="23"/>
      <c r="IR325" s="23"/>
      <c r="IS325" s="23"/>
      <c r="IT325" s="23"/>
      <c r="IU325" s="23"/>
      <c r="IV325" s="23"/>
      <c r="IW325" s="23"/>
      <c r="IX325" s="23"/>
    </row>
    <row r="326" spans="1:258" s="24" customFormat="1" ht="13.8" hidden="1">
      <c r="A326" s="24">
        <v>227</v>
      </c>
      <c r="B326" s="26">
        <f t="shared" ca="1" si="131"/>
        <v>52571</v>
      </c>
      <c r="C326" s="25">
        <f t="shared" si="136"/>
        <v>0</v>
      </c>
      <c r="D326" s="25">
        <f t="shared" si="137"/>
        <v>0</v>
      </c>
      <c r="E326" s="25"/>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c r="BV326" s="23"/>
      <c r="BW326" s="23"/>
      <c r="BX326" s="23"/>
      <c r="BY326" s="23"/>
      <c r="BZ326" s="23"/>
      <c r="CA326" s="23"/>
      <c r="CB326" s="23"/>
      <c r="CC326" s="23"/>
      <c r="CD326" s="23"/>
      <c r="CE326" s="23"/>
      <c r="CF326" s="23"/>
      <c r="CG326" s="23"/>
      <c r="CH326" s="23"/>
      <c r="CI326" s="23"/>
      <c r="CJ326" s="23"/>
      <c r="CK326" s="23"/>
      <c r="CL326" s="23"/>
      <c r="CM326" s="23"/>
      <c r="CN326" s="23"/>
      <c r="CO326" s="23"/>
      <c r="CP326" s="23"/>
      <c r="CQ326" s="23"/>
      <c r="CR326" s="23"/>
      <c r="CS326" s="23"/>
      <c r="CT326" s="23"/>
      <c r="CU326" s="23"/>
      <c r="CV326" s="23"/>
      <c r="CW326" s="23"/>
      <c r="CX326" s="23"/>
      <c r="CY326" s="23"/>
      <c r="CZ326" s="23"/>
      <c r="DA326" s="23"/>
      <c r="DB326" s="23"/>
      <c r="DC326" s="23"/>
      <c r="DD326" s="23"/>
      <c r="DE326" s="23"/>
      <c r="DF326" s="23"/>
      <c r="DG326" s="23"/>
      <c r="DH326" s="23"/>
      <c r="DI326" s="23"/>
      <c r="DJ326" s="23"/>
      <c r="DK326" s="23"/>
      <c r="DL326" s="23"/>
      <c r="DM326" s="23"/>
      <c r="DN326" s="23"/>
      <c r="DO326" s="23"/>
      <c r="DP326" s="23"/>
      <c r="DQ326" s="23"/>
      <c r="DR326" s="23"/>
      <c r="DS326" s="23"/>
      <c r="DT326" s="23"/>
      <c r="DU326" s="23"/>
      <c r="DV326" s="23"/>
      <c r="DW326" s="23"/>
      <c r="DX326" s="23"/>
      <c r="DY326" s="23"/>
      <c r="DZ326" s="23"/>
      <c r="EA326" s="23"/>
      <c r="EB326" s="23"/>
      <c r="EC326" s="23"/>
      <c r="ED326" s="23"/>
      <c r="EE326" s="23"/>
      <c r="EF326" s="23"/>
      <c r="EG326" s="23"/>
      <c r="EH326" s="23"/>
      <c r="EI326" s="23"/>
      <c r="EJ326" s="23"/>
      <c r="EK326" s="23"/>
      <c r="EL326" s="23"/>
      <c r="EM326" s="23"/>
      <c r="EN326" s="23"/>
      <c r="EO326" s="23"/>
      <c r="EP326" s="23"/>
      <c r="EQ326" s="23"/>
      <c r="ER326" s="23"/>
      <c r="ES326" s="23"/>
      <c r="ET326" s="23"/>
      <c r="EU326" s="23"/>
      <c r="EV326" s="23"/>
      <c r="EW326" s="23"/>
      <c r="EX326" s="23"/>
      <c r="EY326" s="23"/>
      <c r="EZ326" s="23"/>
      <c r="FA326" s="23"/>
      <c r="FB326" s="23"/>
      <c r="FC326" s="23"/>
      <c r="FD326" s="23"/>
      <c r="FE326" s="23"/>
      <c r="FF326" s="23"/>
      <c r="FG326" s="23"/>
      <c r="FH326" s="23"/>
      <c r="FI326" s="23"/>
      <c r="FJ326" s="23"/>
      <c r="FK326" s="23"/>
      <c r="FL326" s="23"/>
      <c r="FM326" s="23"/>
      <c r="FN326" s="23"/>
      <c r="FO326" s="23"/>
      <c r="FP326" s="23"/>
      <c r="FQ326" s="23"/>
      <c r="FR326" s="23"/>
      <c r="FS326" s="23"/>
      <c r="FT326" s="23"/>
      <c r="FU326" s="23"/>
      <c r="FV326" s="23"/>
      <c r="FW326" s="23"/>
      <c r="FX326" s="23"/>
      <c r="FY326" s="23"/>
      <c r="FZ326" s="23"/>
      <c r="GA326" s="23"/>
      <c r="GB326" s="23"/>
      <c r="GC326" s="23"/>
      <c r="GD326" s="23"/>
      <c r="GE326" s="23"/>
      <c r="GF326" s="23"/>
      <c r="GG326" s="23"/>
      <c r="GH326" s="23"/>
      <c r="GI326" s="23"/>
      <c r="GJ326" s="23"/>
      <c r="GK326" s="23"/>
      <c r="GL326" s="23"/>
      <c r="GM326" s="23"/>
      <c r="GN326" s="23"/>
      <c r="GO326" s="23"/>
      <c r="GP326" s="23"/>
      <c r="GQ326" s="23"/>
      <c r="GR326" s="23"/>
      <c r="GS326" s="23"/>
      <c r="GT326" s="23"/>
      <c r="GU326" s="23"/>
      <c r="GV326" s="23"/>
      <c r="GW326" s="23"/>
      <c r="GX326" s="23"/>
      <c r="GY326" s="23"/>
      <c r="GZ326" s="23"/>
      <c r="HA326" s="23"/>
      <c r="HB326" s="23"/>
      <c r="HC326" s="23"/>
      <c r="HD326" s="23"/>
      <c r="HE326" s="23"/>
      <c r="HF326" s="23"/>
      <c r="HG326" s="23"/>
      <c r="HH326" s="23"/>
      <c r="HI326" s="23"/>
      <c r="HJ326" s="23"/>
      <c r="HK326" s="23"/>
      <c r="HL326" s="23"/>
      <c r="HM326" s="23"/>
      <c r="HN326" s="23"/>
      <c r="HO326" s="23"/>
      <c r="HP326" s="23"/>
      <c r="HQ326" s="23"/>
      <c r="HR326" s="23"/>
      <c r="HS326" s="23"/>
      <c r="HT326" s="23"/>
      <c r="HU326" s="23"/>
      <c r="HV326" s="23"/>
      <c r="HW326" s="23"/>
      <c r="HX326" s="23"/>
      <c r="HY326" s="23"/>
      <c r="HZ326" s="23"/>
      <c r="IA326" s="23"/>
      <c r="IB326" s="23"/>
      <c r="IC326" s="23"/>
      <c r="ID326" s="23"/>
      <c r="IE326" s="23"/>
      <c r="IF326" s="23"/>
      <c r="IG326" s="23"/>
      <c r="IH326" s="23"/>
      <c r="II326" s="23"/>
      <c r="IJ326" s="23"/>
      <c r="IK326" s="23"/>
      <c r="IL326" s="23"/>
      <c r="IM326" s="23"/>
      <c r="IN326" s="23"/>
      <c r="IO326" s="23"/>
      <c r="IP326" s="23"/>
      <c r="IQ326" s="23"/>
      <c r="IR326" s="23"/>
      <c r="IS326" s="23"/>
      <c r="IT326" s="23"/>
      <c r="IU326" s="23"/>
      <c r="IV326" s="23"/>
      <c r="IW326" s="23"/>
      <c r="IX326" s="23"/>
    </row>
    <row r="327" spans="1:258" s="24" customFormat="1" ht="13.8" hidden="1">
      <c r="A327" s="24">
        <v>228</v>
      </c>
      <c r="B327" s="26">
        <f t="shared" ca="1" si="131"/>
        <v>52602</v>
      </c>
      <c r="C327" s="25">
        <f t="shared" si="136"/>
        <v>0</v>
      </c>
      <c r="D327" s="25">
        <f t="shared" si="137"/>
        <v>0</v>
      </c>
      <c r="E327" s="25"/>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c r="BV327" s="23"/>
      <c r="BW327" s="23"/>
      <c r="BX327" s="23"/>
      <c r="BY327" s="23"/>
      <c r="BZ327" s="23"/>
      <c r="CA327" s="23"/>
      <c r="CB327" s="23"/>
      <c r="CC327" s="23"/>
      <c r="CD327" s="23"/>
      <c r="CE327" s="23"/>
      <c r="CF327" s="23"/>
      <c r="CG327" s="23"/>
      <c r="CH327" s="23"/>
      <c r="CI327" s="23"/>
      <c r="CJ327" s="23"/>
      <c r="CK327" s="23"/>
      <c r="CL327" s="23"/>
      <c r="CM327" s="23"/>
      <c r="CN327" s="23"/>
      <c r="CO327" s="23"/>
      <c r="CP327" s="23"/>
      <c r="CQ327" s="23"/>
      <c r="CR327" s="23"/>
      <c r="CS327" s="23"/>
      <c r="CT327" s="23"/>
      <c r="CU327" s="23"/>
      <c r="CV327" s="23"/>
      <c r="CW327" s="23"/>
      <c r="CX327" s="23"/>
      <c r="CY327" s="23"/>
      <c r="CZ327" s="23"/>
      <c r="DA327" s="23"/>
      <c r="DB327" s="23"/>
      <c r="DC327" s="23"/>
      <c r="DD327" s="23"/>
      <c r="DE327" s="23"/>
      <c r="DF327" s="23"/>
      <c r="DG327" s="23"/>
      <c r="DH327" s="23"/>
      <c r="DI327" s="23"/>
      <c r="DJ327" s="23"/>
      <c r="DK327" s="23"/>
      <c r="DL327" s="23"/>
      <c r="DM327" s="23"/>
      <c r="DN327" s="23"/>
      <c r="DO327" s="23"/>
      <c r="DP327" s="23"/>
      <c r="DQ327" s="23"/>
      <c r="DR327" s="23"/>
      <c r="DS327" s="23"/>
      <c r="DT327" s="23"/>
      <c r="DU327" s="23"/>
      <c r="DV327" s="23"/>
      <c r="DW327" s="23"/>
      <c r="DX327" s="23"/>
      <c r="DY327" s="23"/>
      <c r="DZ327" s="23"/>
      <c r="EA327" s="23"/>
      <c r="EB327" s="23"/>
      <c r="EC327" s="23"/>
      <c r="ED327" s="23"/>
      <c r="EE327" s="23"/>
      <c r="EF327" s="23"/>
      <c r="EG327" s="23"/>
      <c r="EH327" s="23"/>
      <c r="EI327" s="23"/>
      <c r="EJ327" s="23"/>
      <c r="EK327" s="23"/>
      <c r="EL327" s="23"/>
      <c r="EM327" s="23"/>
      <c r="EN327" s="23"/>
      <c r="EO327" s="23"/>
      <c r="EP327" s="23"/>
      <c r="EQ327" s="23"/>
      <c r="ER327" s="23"/>
      <c r="ES327" s="23"/>
      <c r="ET327" s="23"/>
      <c r="EU327" s="23"/>
      <c r="EV327" s="23"/>
      <c r="EW327" s="23"/>
      <c r="EX327" s="23"/>
      <c r="EY327" s="23"/>
      <c r="EZ327" s="23"/>
      <c r="FA327" s="23"/>
      <c r="FB327" s="23"/>
      <c r="FC327" s="23"/>
      <c r="FD327" s="23"/>
      <c r="FE327" s="23"/>
      <c r="FF327" s="23"/>
      <c r="FG327" s="23"/>
      <c r="FH327" s="23"/>
      <c r="FI327" s="23"/>
      <c r="FJ327" s="23"/>
      <c r="FK327" s="23"/>
      <c r="FL327" s="23"/>
      <c r="FM327" s="23"/>
      <c r="FN327" s="23"/>
      <c r="FO327" s="23"/>
      <c r="FP327" s="23"/>
      <c r="FQ327" s="23"/>
      <c r="FR327" s="23"/>
      <c r="FS327" s="23"/>
      <c r="FT327" s="23"/>
      <c r="FU327" s="23"/>
      <c r="FV327" s="23"/>
      <c r="FW327" s="23"/>
      <c r="FX327" s="23"/>
      <c r="FY327" s="23"/>
      <c r="FZ327" s="23"/>
      <c r="GA327" s="23"/>
      <c r="GB327" s="23"/>
      <c r="GC327" s="23"/>
      <c r="GD327" s="23"/>
      <c r="GE327" s="23"/>
      <c r="GF327" s="23"/>
      <c r="GG327" s="23"/>
      <c r="GH327" s="23"/>
      <c r="GI327" s="23"/>
      <c r="GJ327" s="23"/>
      <c r="GK327" s="23"/>
      <c r="GL327" s="23"/>
      <c r="GM327" s="23"/>
      <c r="GN327" s="23"/>
      <c r="GO327" s="23"/>
      <c r="GP327" s="23"/>
      <c r="GQ327" s="23"/>
      <c r="GR327" s="23"/>
      <c r="GS327" s="23"/>
      <c r="GT327" s="23"/>
      <c r="GU327" s="23"/>
      <c r="GV327" s="23"/>
      <c r="GW327" s="23"/>
      <c r="GX327" s="23"/>
      <c r="GY327" s="23"/>
      <c r="GZ327" s="23"/>
      <c r="HA327" s="23"/>
      <c r="HB327" s="23"/>
      <c r="HC327" s="23"/>
      <c r="HD327" s="23"/>
      <c r="HE327" s="23"/>
      <c r="HF327" s="23"/>
      <c r="HG327" s="23"/>
      <c r="HH327" s="23"/>
      <c r="HI327" s="23"/>
      <c r="HJ327" s="23"/>
      <c r="HK327" s="23"/>
      <c r="HL327" s="23"/>
      <c r="HM327" s="23"/>
      <c r="HN327" s="23"/>
      <c r="HO327" s="23"/>
      <c r="HP327" s="23"/>
      <c r="HQ327" s="23"/>
      <c r="HR327" s="23"/>
      <c r="HS327" s="23"/>
      <c r="HT327" s="23"/>
      <c r="HU327" s="23"/>
      <c r="HV327" s="23"/>
      <c r="HW327" s="23"/>
      <c r="HX327" s="23"/>
      <c r="HY327" s="23"/>
      <c r="HZ327" s="23"/>
      <c r="IA327" s="23"/>
      <c r="IB327" s="23"/>
      <c r="IC327" s="23"/>
      <c r="ID327" s="23"/>
      <c r="IE327" s="23"/>
      <c r="IF327" s="23"/>
      <c r="IG327" s="23"/>
      <c r="IH327" s="23"/>
      <c r="II327" s="23"/>
      <c r="IJ327" s="23"/>
      <c r="IK327" s="23"/>
      <c r="IL327" s="23"/>
      <c r="IM327" s="23"/>
      <c r="IN327" s="23"/>
      <c r="IO327" s="23"/>
      <c r="IP327" s="23"/>
      <c r="IQ327" s="23"/>
      <c r="IR327" s="23"/>
      <c r="IS327" s="23"/>
      <c r="IT327" s="23"/>
      <c r="IU327" s="23"/>
      <c r="IV327" s="23"/>
      <c r="IW327" s="23"/>
      <c r="IX327" s="23"/>
    </row>
    <row r="328" spans="1:258" s="24" customFormat="1" ht="13.8" hidden="1">
      <c r="A328" s="24">
        <v>229</v>
      </c>
      <c r="B328" s="26">
        <f t="shared" ca="1" si="131"/>
        <v>52633</v>
      </c>
      <c r="C328" s="25">
        <f t="shared" ref="C328:C339" si="138">AJ71</f>
        <v>0</v>
      </c>
      <c r="D328" s="25">
        <f t="shared" ref="D328:D339" si="139">AK71</f>
        <v>0</v>
      </c>
      <c r="E328" s="25"/>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c r="BJ328" s="23"/>
      <c r="BK328" s="23"/>
      <c r="BL328" s="23"/>
      <c r="BM328" s="23"/>
      <c r="BN328" s="23"/>
      <c r="BO328" s="23"/>
      <c r="BP328" s="23"/>
      <c r="BQ328" s="23"/>
      <c r="BR328" s="23"/>
      <c r="BS328" s="23"/>
      <c r="BT328" s="23"/>
      <c r="BU328" s="23"/>
      <c r="BV328" s="23"/>
      <c r="BW328" s="23"/>
      <c r="BX328" s="23"/>
      <c r="BY328" s="23"/>
      <c r="BZ328" s="23"/>
      <c r="CA328" s="23"/>
      <c r="CB328" s="23"/>
      <c r="CC328" s="23"/>
      <c r="CD328" s="23"/>
      <c r="CE328" s="23"/>
      <c r="CF328" s="23"/>
      <c r="CG328" s="23"/>
      <c r="CH328" s="23"/>
      <c r="CI328" s="23"/>
      <c r="CJ328" s="23"/>
      <c r="CK328" s="23"/>
      <c r="CL328" s="23"/>
      <c r="CM328" s="23"/>
      <c r="CN328" s="23"/>
      <c r="CO328" s="23"/>
      <c r="CP328" s="23"/>
      <c r="CQ328" s="23"/>
      <c r="CR328" s="23"/>
      <c r="CS328" s="23"/>
      <c r="CT328" s="23"/>
      <c r="CU328" s="23"/>
      <c r="CV328" s="23"/>
      <c r="CW328" s="23"/>
      <c r="CX328" s="23"/>
      <c r="CY328" s="23"/>
      <c r="CZ328" s="23"/>
      <c r="DA328" s="23"/>
      <c r="DB328" s="23"/>
      <c r="DC328" s="23"/>
      <c r="DD328" s="23"/>
      <c r="DE328" s="23"/>
      <c r="DF328" s="23"/>
      <c r="DG328" s="23"/>
      <c r="DH328" s="23"/>
      <c r="DI328" s="23"/>
      <c r="DJ328" s="23"/>
      <c r="DK328" s="23"/>
      <c r="DL328" s="23"/>
      <c r="DM328" s="23"/>
      <c r="DN328" s="23"/>
      <c r="DO328" s="23"/>
      <c r="DP328" s="23"/>
      <c r="DQ328" s="23"/>
      <c r="DR328" s="23"/>
      <c r="DS328" s="23"/>
      <c r="DT328" s="23"/>
      <c r="DU328" s="23"/>
      <c r="DV328" s="23"/>
      <c r="DW328" s="23"/>
      <c r="DX328" s="23"/>
      <c r="DY328" s="23"/>
      <c r="DZ328" s="23"/>
      <c r="EA328" s="23"/>
      <c r="EB328" s="23"/>
      <c r="EC328" s="23"/>
      <c r="ED328" s="23"/>
      <c r="EE328" s="23"/>
      <c r="EF328" s="23"/>
      <c r="EG328" s="23"/>
      <c r="EH328" s="23"/>
      <c r="EI328" s="23"/>
      <c r="EJ328" s="23"/>
      <c r="EK328" s="23"/>
      <c r="EL328" s="23"/>
      <c r="EM328" s="23"/>
      <c r="EN328" s="23"/>
      <c r="EO328" s="23"/>
      <c r="EP328" s="23"/>
      <c r="EQ328" s="23"/>
      <c r="ER328" s="23"/>
      <c r="ES328" s="23"/>
      <c r="ET328" s="23"/>
      <c r="EU328" s="23"/>
      <c r="EV328" s="23"/>
      <c r="EW328" s="23"/>
      <c r="EX328" s="23"/>
      <c r="EY328" s="23"/>
      <c r="EZ328" s="23"/>
      <c r="FA328" s="23"/>
      <c r="FB328" s="23"/>
      <c r="FC328" s="23"/>
      <c r="FD328" s="23"/>
      <c r="FE328" s="23"/>
      <c r="FF328" s="23"/>
      <c r="FG328" s="23"/>
      <c r="FH328" s="23"/>
      <c r="FI328" s="23"/>
      <c r="FJ328" s="23"/>
      <c r="FK328" s="23"/>
      <c r="FL328" s="23"/>
      <c r="FM328" s="23"/>
      <c r="FN328" s="23"/>
      <c r="FO328" s="23"/>
      <c r="FP328" s="23"/>
      <c r="FQ328" s="23"/>
      <c r="FR328" s="23"/>
      <c r="FS328" s="23"/>
      <c r="FT328" s="23"/>
      <c r="FU328" s="23"/>
      <c r="FV328" s="23"/>
      <c r="FW328" s="23"/>
      <c r="FX328" s="23"/>
      <c r="FY328" s="23"/>
      <c r="FZ328" s="23"/>
      <c r="GA328" s="23"/>
      <c r="GB328" s="23"/>
      <c r="GC328" s="23"/>
      <c r="GD328" s="23"/>
      <c r="GE328" s="23"/>
      <c r="GF328" s="23"/>
      <c r="GG328" s="23"/>
      <c r="GH328" s="23"/>
      <c r="GI328" s="23"/>
      <c r="GJ328" s="23"/>
      <c r="GK328" s="23"/>
      <c r="GL328" s="23"/>
      <c r="GM328" s="23"/>
      <c r="GN328" s="23"/>
      <c r="GO328" s="23"/>
      <c r="GP328" s="23"/>
      <c r="GQ328" s="23"/>
      <c r="GR328" s="23"/>
      <c r="GS328" s="23"/>
      <c r="GT328" s="23"/>
      <c r="GU328" s="23"/>
      <c r="GV328" s="23"/>
      <c r="GW328" s="23"/>
      <c r="GX328" s="23"/>
      <c r="GY328" s="23"/>
      <c r="GZ328" s="23"/>
      <c r="HA328" s="23"/>
      <c r="HB328" s="23"/>
      <c r="HC328" s="23"/>
      <c r="HD328" s="23"/>
      <c r="HE328" s="23"/>
      <c r="HF328" s="23"/>
      <c r="HG328" s="23"/>
      <c r="HH328" s="23"/>
      <c r="HI328" s="23"/>
      <c r="HJ328" s="23"/>
      <c r="HK328" s="23"/>
      <c r="HL328" s="23"/>
      <c r="HM328" s="23"/>
      <c r="HN328" s="23"/>
      <c r="HO328" s="23"/>
      <c r="HP328" s="23"/>
      <c r="HQ328" s="23"/>
      <c r="HR328" s="23"/>
      <c r="HS328" s="23"/>
      <c r="HT328" s="23"/>
      <c r="HU328" s="23"/>
      <c r="HV328" s="23"/>
      <c r="HW328" s="23"/>
      <c r="HX328" s="23"/>
      <c r="HY328" s="23"/>
      <c r="HZ328" s="23"/>
      <c r="IA328" s="23"/>
      <c r="IB328" s="23"/>
      <c r="IC328" s="23"/>
      <c r="ID328" s="23"/>
      <c r="IE328" s="23"/>
      <c r="IF328" s="23"/>
      <c r="IG328" s="23"/>
      <c r="IH328" s="23"/>
      <c r="II328" s="23"/>
      <c r="IJ328" s="23"/>
      <c r="IK328" s="23"/>
      <c r="IL328" s="23"/>
      <c r="IM328" s="23"/>
      <c r="IN328" s="23"/>
      <c r="IO328" s="23"/>
      <c r="IP328" s="23"/>
      <c r="IQ328" s="23"/>
      <c r="IR328" s="23"/>
      <c r="IS328" s="23"/>
      <c r="IT328" s="23"/>
      <c r="IU328" s="23"/>
      <c r="IV328" s="23"/>
      <c r="IW328" s="23"/>
      <c r="IX328" s="23"/>
    </row>
    <row r="329" spans="1:258" s="24" customFormat="1" ht="13.8" hidden="1">
      <c r="A329" s="24">
        <v>230</v>
      </c>
      <c r="B329" s="26">
        <f t="shared" ca="1" si="131"/>
        <v>52662</v>
      </c>
      <c r="C329" s="25">
        <f t="shared" si="138"/>
        <v>0</v>
      </c>
      <c r="D329" s="25">
        <f t="shared" si="139"/>
        <v>0</v>
      </c>
      <c r="E329" s="25"/>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c r="BV329" s="23"/>
      <c r="BW329" s="23"/>
      <c r="BX329" s="23"/>
      <c r="BY329" s="23"/>
      <c r="BZ329" s="23"/>
      <c r="CA329" s="23"/>
      <c r="CB329" s="23"/>
      <c r="CC329" s="23"/>
      <c r="CD329" s="23"/>
      <c r="CE329" s="23"/>
      <c r="CF329" s="23"/>
      <c r="CG329" s="23"/>
      <c r="CH329" s="23"/>
      <c r="CI329" s="23"/>
      <c r="CJ329" s="23"/>
      <c r="CK329" s="23"/>
      <c r="CL329" s="23"/>
      <c r="CM329" s="23"/>
      <c r="CN329" s="23"/>
      <c r="CO329" s="23"/>
      <c r="CP329" s="23"/>
      <c r="CQ329" s="23"/>
      <c r="CR329" s="23"/>
      <c r="CS329" s="23"/>
      <c r="CT329" s="23"/>
      <c r="CU329" s="23"/>
      <c r="CV329" s="23"/>
      <c r="CW329" s="23"/>
      <c r="CX329" s="23"/>
      <c r="CY329" s="23"/>
      <c r="CZ329" s="23"/>
      <c r="DA329" s="23"/>
      <c r="DB329" s="23"/>
      <c r="DC329" s="23"/>
      <c r="DD329" s="23"/>
      <c r="DE329" s="23"/>
      <c r="DF329" s="23"/>
      <c r="DG329" s="23"/>
      <c r="DH329" s="23"/>
      <c r="DI329" s="23"/>
      <c r="DJ329" s="23"/>
      <c r="DK329" s="23"/>
      <c r="DL329" s="23"/>
      <c r="DM329" s="23"/>
      <c r="DN329" s="23"/>
      <c r="DO329" s="23"/>
      <c r="DP329" s="23"/>
      <c r="DQ329" s="23"/>
      <c r="DR329" s="23"/>
      <c r="DS329" s="23"/>
      <c r="DT329" s="23"/>
      <c r="DU329" s="23"/>
      <c r="DV329" s="23"/>
      <c r="DW329" s="23"/>
      <c r="DX329" s="23"/>
      <c r="DY329" s="23"/>
      <c r="DZ329" s="23"/>
      <c r="EA329" s="23"/>
      <c r="EB329" s="23"/>
      <c r="EC329" s="23"/>
      <c r="ED329" s="23"/>
      <c r="EE329" s="23"/>
      <c r="EF329" s="23"/>
      <c r="EG329" s="23"/>
      <c r="EH329" s="23"/>
      <c r="EI329" s="23"/>
      <c r="EJ329" s="23"/>
      <c r="EK329" s="23"/>
      <c r="EL329" s="23"/>
      <c r="EM329" s="23"/>
      <c r="EN329" s="23"/>
      <c r="EO329" s="23"/>
      <c r="EP329" s="23"/>
      <c r="EQ329" s="23"/>
      <c r="ER329" s="23"/>
      <c r="ES329" s="23"/>
      <c r="ET329" s="23"/>
      <c r="EU329" s="23"/>
      <c r="EV329" s="23"/>
      <c r="EW329" s="23"/>
      <c r="EX329" s="23"/>
      <c r="EY329" s="23"/>
      <c r="EZ329" s="23"/>
      <c r="FA329" s="23"/>
      <c r="FB329" s="23"/>
      <c r="FC329" s="23"/>
      <c r="FD329" s="23"/>
      <c r="FE329" s="23"/>
      <c r="FF329" s="23"/>
      <c r="FG329" s="23"/>
      <c r="FH329" s="23"/>
      <c r="FI329" s="23"/>
      <c r="FJ329" s="23"/>
      <c r="FK329" s="23"/>
      <c r="FL329" s="23"/>
      <c r="FM329" s="23"/>
      <c r="FN329" s="23"/>
      <c r="FO329" s="23"/>
      <c r="FP329" s="23"/>
      <c r="FQ329" s="23"/>
      <c r="FR329" s="23"/>
      <c r="FS329" s="23"/>
      <c r="FT329" s="23"/>
      <c r="FU329" s="23"/>
      <c r="FV329" s="23"/>
      <c r="FW329" s="23"/>
      <c r="FX329" s="23"/>
      <c r="FY329" s="23"/>
      <c r="FZ329" s="23"/>
      <c r="GA329" s="23"/>
      <c r="GB329" s="23"/>
      <c r="GC329" s="23"/>
      <c r="GD329" s="23"/>
      <c r="GE329" s="23"/>
      <c r="GF329" s="23"/>
      <c r="GG329" s="23"/>
      <c r="GH329" s="23"/>
      <c r="GI329" s="23"/>
      <c r="GJ329" s="23"/>
      <c r="GK329" s="23"/>
      <c r="GL329" s="23"/>
      <c r="GM329" s="23"/>
      <c r="GN329" s="23"/>
      <c r="GO329" s="23"/>
      <c r="GP329" s="23"/>
      <c r="GQ329" s="23"/>
      <c r="GR329" s="23"/>
      <c r="GS329" s="23"/>
      <c r="GT329" s="23"/>
      <c r="GU329" s="23"/>
      <c r="GV329" s="23"/>
      <c r="GW329" s="23"/>
      <c r="GX329" s="23"/>
      <c r="GY329" s="23"/>
      <c r="GZ329" s="23"/>
      <c r="HA329" s="23"/>
      <c r="HB329" s="23"/>
      <c r="HC329" s="23"/>
      <c r="HD329" s="23"/>
      <c r="HE329" s="23"/>
      <c r="HF329" s="23"/>
      <c r="HG329" s="23"/>
      <c r="HH329" s="23"/>
      <c r="HI329" s="23"/>
      <c r="HJ329" s="23"/>
      <c r="HK329" s="23"/>
      <c r="HL329" s="23"/>
      <c r="HM329" s="23"/>
      <c r="HN329" s="23"/>
      <c r="HO329" s="23"/>
      <c r="HP329" s="23"/>
      <c r="HQ329" s="23"/>
      <c r="HR329" s="23"/>
      <c r="HS329" s="23"/>
      <c r="HT329" s="23"/>
      <c r="HU329" s="23"/>
      <c r="HV329" s="23"/>
      <c r="HW329" s="23"/>
      <c r="HX329" s="23"/>
      <c r="HY329" s="23"/>
      <c r="HZ329" s="23"/>
      <c r="IA329" s="23"/>
      <c r="IB329" s="23"/>
      <c r="IC329" s="23"/>
      <c r="ID329" s="23"/>
      <c r="IE329" s="23"/>
      <c r="IF329" s="23"/>
      <c r="IG329" s="23"/>
      <c r="IH329" s="23"/>
      <c r="II329" s="23"/>
      <c r="IJ329" s="23"/>
      <c r="IK329" s="23"/>
      <c r="IL329" s="23"/>
      <c r="IM329" s="23"/>
      <c r="IN329" s="23"/>
      <c r="IO329" s="23"/>
      <c r="IP329" s="23"/>
      <c r="IQ329" s="23"/>
      <c r="IR329" s="23"/>
      <c r="IS329" s="23"/>
      <c r="IT329" s="23"/>
      <c r="IU329" s="23"/>
      <c r="IV329" s="23"/>
      <c r="IW329" s="23"/>
      <c r="IX329" s="23"/>
    </row>
    <row r="330" spans="1:258" s="24" customFormat="1" ht="13.8" hidden="1">
      <c r="A330" s="24">
        <v>231</v>
      </c>
      <c r="B330" s="26">
        <f t="shared" ca="1" si="131"/>
        <v>52693</v>
      </c>
      <c r="C330" s="25">
        <f t="shared" si="138"/>
        <v>0</v>
      </c>
      <c r="D330" s="25">
        <f t="shared" si="139"/>
        <v>0</v>
      </c>
      <c r="E330" s="25"/>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c r="BE330" s="23"/>
      <c r="BF330" s="23"/>
      <c r="BG330" s="23"/>
      <c r="BH330" s="23"/>
      <c r="BI330" s="23"/>
      <c r="BJ330" s="23"/>
      <c r="BK330" s="23"/>
      <c r="BL330" s="23"/>
      <c r="BM330" s="23"/>
      <c r="BN330" s="23"/>
      <c r="BO330" s="23"/>
      <c r="BP330" s="23"/>
      <c r="BQ330" s="23"/>
      <c r="BR330" s="23"/>
      <c r="BS330" s="23"/>
      <c r="BT330" s="23"/>
      <c r="BU330" s="23"/>
      <c r="BV330" s="23"/>
      <c r="BW330" s="23"/>
      <c r="BX330" s="23"/>
      <c r="BY330" s="23"/>
      <c r="BZ330" s="23"/>
      <c r="CA330" s="23"/>
      <c r="CB330" s="23"/>
      <c r="CC330" s="23"/>
      <c r="CD330" s="23"/>
      <c r="CE330" s="23"/>
      <c r="CF330" s="23"/>
      <c r="CG330" s="23"/>
      <c r="CH330" s="23"/>
      <c r="CI330" s="23"/>
      <c r="CJ330" s="23"/>
      <c r="CK330" s="23"/>
      <c r="CL330" s="23"/>
      <c r="CM330" s="23"/>
      <c r="CN330" s="23"/>
      <c r="CO330" s="23"/>
      <c r="CP330" s="23"/>
      <c r="CQ330" s="23"/>
      <c r="CR330" s="23"/>
      <c r="CS330" s="23"/>
      <c r="CT330" s="23"/>
      <c r="CU330" s="23"/>
      <c r="CV330" s="23"/>
      <c r="CW330" s="23"/>
      <c r="CX330" s="23"/>
      <c r="CY330" s="23"/>
      <c r="CZ330" s="23"/>
      <c r="DA330" s="23"/>
      <c r="DB330" s="23"/>
      <c r="DC330" s="23"/>
      <c r="DD330" s="23"/>
      <c r="DE330" s="23"/>
      <c r="DF330" s="23"/>
      <c r="DG330" s="23"/>
      <c r="DH330" s="23"/>
      <c r="DI330" s="23"/>
      <c r="DJ330" s="23"/>
      <c r="DK330" s="23"/>
      <c r="DL330" s="23"/>
      <c r="DM330" s="23"/>
      <c r="DN330" s="23"/>
      <c r="DO330" s="23"/>
      <c r="DP330" s="23"/>
      <c r="DQ330" s="23"/>
      <c r="DR330" s="23"/>
      <c r="DS330" s="23"/>
      <c r="DT330" s="23"/>
      <c r="DU330" s="23"/>
      <c r="DV330" s="23"/>
      <c r="DW330" s="23"/>
      <c r="DX330" s="23"/>
      <c r="DY330" s="23"/>
      <c r="DZ330" s="23"/>
      <c r="EA330" s="23"/>
      <c r="EB330" s="23"/>
      <c r="EC330" s="23"/>
      <c r="ED330" s="23"/>
      <c r="EE330" s="23"/>
      <c r="EF330" s="23"/>
      <c r="EG330" s="23"/>
      <c r="EH330" s="23"/>
      <c r="EI330" s="23"/>
      <c r="EJ330" s="23"/>
      <c r="EK330" s="23"/>
      <c r="EL330" s="23"/>
      <c r="EM330" s="23"/>
      <c r="EN330" s="23"/>
      <c r="EO330" s="23"/>
      <c r="EP330" s="23"/>
      <c r="EQ330" s="23"/>
      <c r="ER330" s="23"/>
      <c r="ES330" s="23"/>
      <c r="ET330" s="23"/>
      <c r="EU330" s="23"/>
      <c r="EV330" s="23"/>
      <c r="EW330" s="23"/>
      <c r="EX330" s="23"/>
      <c r="EY330" s="23"/>
      <c r="EZ330" s="23"/>
      <c r="FA330" s="23"/>
      <c r="FB330" s="23"/>
      <c r="FC330" s="23"/>
      <c r="FD330" s="23"/>
      <c r="FE330" s="23"/>
      <c r="FF330" s="23"/>
      <c r="FG330" s="23"/>
      <c r="FH330" s="23"/>
      <c r="FI330" s="23"/>
      <c r="FJ330" s="23"/>
      <c r="FK330" s="23"/>
      <c r="FL330" s="23"/>
      <c r="FM330" s="23"/>
      <c r="FN330" s="23"/>
      <c r="FO330" s="23"/>
      <c r="FP330" s="23"/>
      <c r="FQ330" s="23"/>
      <c r="FR330" s="23"/>
      <c r="FS330" s="23"/>
      <c r="FT330" s="23"/>
      <c r="FU330" s="23"/>
      <c r="FV330" s="23"/>
      <c r="FW330" s="23"/>
      <c r="FX330" s="23"/>
      <c r="FY330" s="23"/>
      <c r="FZ330" s="23"/>
      <c r="GA330" s="23"/>
      <c r="GB330" s="23"/>
      <c r="GC330" s="23"/>
      <c r="GD330" s="23"/>
      <c r="GE330" s="23"/>
      <c r="GF330" s="23"/>
      <c r="GG330" s="23"/>
      <c r="GH330" s="23"/>
      <c r="GI330" s="23"/>
      <c r="GJ330" s="23"/>
      <c r="GK330" s="23"/>
      <c r="GL330" s="23"/>
      <c r="GM330" s="23"/>
      <c r="GN330" s="23"/>
      <c r="GO330" s="23"/>
      <c r="GP330" s="23"/>
      <c r="GQ330" s="23"/>
      <c r="GR330" s="23"/>
      <c r="GS330" s="23"/>
      <c r="GT330" s="23"/>
      <c r="GU330" s="23"/>
      <c r="GV330" s="23"/>
      <c r="GW330" s="23"/>
      <c r="GX330" s="23"/>
      <c r="GY330" s="23"/>
      <c r="GZ330" s="23"/>
      <c r="HA330" s="23"/>
      <c r="HB330" s="23"/>
      <c r="HC330" s="23"/>
      <c r="HD330" s="23"/>
      <c r="HE330" s="23"/>
      <c r="HF330" s="23"/>
      <c r="HG330" s="23"/>
      <c r="HH330" s="23"/>
      <c r="HI330" s="23"/>
      <c r="HJ330" s="23"/>
      <c r="HK330" s="23"/>
      <c r="HL330" s="23"/>
      <c r="HM330" s="23"/>
      <c r="HN330" s="23"/>
      <c r="HO330" s="23"/>
      <c r="HP330" s="23"/>
      <c r="HQ330" s="23"/>
      <c r="HR330" s="23"/>
      <c r="HS330" s="23"/>
      <c r="HT330" s="23"/>
      <c r="HU330" s="23"/>
      <c r="HV330" s="23"/>
      <c r="HW330" s="23"/>
      <c r="HX330" s="23"/>
      <c r="HY330" s="23"/>
      <c r="HZ330" s="23"/>
      <c r="IA330" s="23"/>
      <c r="IB330" s="23"/>
      <c r="IC330" s="23"/>
      <c r="ID330" s="23"/>
      <c r="IE330" s="23"/>
      <c r="IF330" s="23"/>
      <c r="IG330" s="23"/>
      <c r="IH330" s="23"/>
      <c r="II330" s="23"/>
      <c r="IJ330" s="23"/>
      <c r="IK330" s="23"/>
      <c r="IL330" s="23"/>
      <c r="IM330" s="23"/>
      <c r="IN330" s="23"/>
      <c r="IO330" s="23"/>
      <c r="IP330" s="23"/>
      <c r="IQ330" s="23"/>
      <c r="IR330" s="23"/>
      <c r="IS330" s="23"/>
      <c r="IT330" s="23"/>
      <c r="IU330" s="23"/>
      <c r="IV330" s="23"/>
      <c r="IW330" s="23"/>
      <c r="IX330" s="23"/>
    </row>
    <row r="331" spans="1:258" s="24" customFormat="1" ht="13.8" hidden="1">
      <c r="A331" s="24">
        <v>232</v>
      </c>
      <c r="B331" s="26">
        <f t="shared" ca="1" si="131"/>
        <v>52723</v>
      </c>
      <c r="C331" s="25">
        <f t="shared" si="138"/>
        <v>0</v>
      </c>
      <c r="D331" s="25">
        <f t="shared" si="139"/>
        <v>0</v>
      </c>
      <c r="E331" s="25"/>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c r="BV331" s="23"/>
      <c r="BW331" s="23"/>
      <c r="BX331" s="23"/>
      <c r="BY331" s="23"/>
      <c r="BZ331" s="23"/>
      <c r="CA331" s="23"/>
      <c r="CB331" s="23"/>
      <c r="CC331" s="23"/>
      <c r="CD331" s="23"/>
      <c r="CE331" s="23"/>
      <c r="CF331" s="23"/>
      <c r="CG331" s="23"/>
      <c r="CH331" s="23"/>
      <c r="CI331" s="23"/>
      <c r="CJ331" s="23"/>
      <c r="CK331" s="23"/>
      <c r="CL331" s="23"/>
      <c r="CM331" s="23"/>
      <c r="CN331" s="23"/>
      <c r="CO331" s="23"/>
      <c r="CP331" s="23"/>
      <c r="CQ331" s="23"/>
      <c r="CR331" s="23"/>
      <c r="CS331" s="23"/>
      <c r="CT331" s="23"/>
      <c r="CU331" s="23"/>
      <c r="CV331" s="23"/>
      <c r="CW331" s="23"/>
      <c r="CX331" s="23"/>
      <c r="CY331" s="23"/>
      <c r="CZ331" s="23"/>
      <c r="DA331" s="23"/>
      <c r="DB331" s="23"/>
      <c r="DC331" s="23"/>
      <c r="DD331" s="23"/>
      <c r="DE331" s="23"/>
      <c r="DF331" s="23"/>
      <c r="DG331" s="23"/>
      <c r="DH331" s="23"/>
      <c r="DI331" s="23"/>
      <c r="DJ331" s="23"/>
      <c r="DK331" s="23"/>
      <c r="DL331" s="23"/>
      <c r="DM331" s="23"/>
      <c r="DN331" s="23"/>
      <c r="DO331" s="23"/>
      <c r="DP331" s="23"/>
      <c r="DQ331" s="23"/>
      <c r="DR331" s="23"/>
      <c r="DS331" s="23"/>
      <c r="DT331" s="23"/>
      <c r="DU331" s="23"/>
      <c r="DV331" s="23"/>
      <c r="DW331" s="23"/>
      <c r="DX331" s="23"/>
      <c r="DY331" s="23"/>
      <c r="DZ331" s="23"/>
      <c r="EA331" s="23"/>
      <c r="EB331" s="23"/>
      <c r="EC331" s="23"/>
      <c r="ED331" s="23"/>
      <c r="EE331" s="23"/>
      <c r="EF331" s="23"/>
      <c r="EG331" s="23"/>
      <c r="EH331" s="23"/>
      <c r="EI331" s="23"/>
      <c r="EJ331" s="23"/>
      <c r="EK331" s="23"/>
      <c r="EL331" s="23"/>
      <c r="EM331" s="23"/>
      <c r="EN331" s="23"/>
      <c r="EO331" s="23"/>
      <c r="EP331" s="23"/>
      <c r="EQ331" s="23"/>
      <c r="ER331" s="23"/>
      <c r="ES331" s="23"/>
      <c r="ET331" s="23"/>
      <c r="EU331" s="23"/>
      <c r="EV331" s="23"/>
      <c r="EW331" s="23"/>
      <c r="EX331" s="23"/>
      <c r="EY331" s="23"/>
      <c r="EZ331" s="23"/>
      <c r="FA331" s="23"/>
      <c r="FB331" s="23"/>
      <c r="FC331" s="23"/>
      <c r="FD331" s="23"/>
      <c r="FE331" s="23"/>
      <c r="FF331" s="23"/>
      <c r="FG331" s="23"/>
      <c r="FH331" s="23"/>
      <c r="FI331" s="23"/>
      <c r="FJ331" s="23"/>
      <c r="FK331" s="23"/>
      <c r="FL331" s="23"/>
      <c r="FM331" s="23"/>
      <c r="FN331" s="23"/>
      <c r="FO331" s="23"/>
      <c r="FP331" s="23"/>
      <c r="FQ331" s="23"/>
      <c r="FR331" s="23"/>
      <c r="FS331" s="23"/>
      <c r="FT331" s="23"/>
      <c r="FU331" s="23"/>
      <c r="FV331" s="23"/>
      <c r="FW331" s="23"/>
      <c r="FX331" s="23"/>
      <c r="FY331" s="23"/>
      <c r="FZ331" s="23"/>
      <c r="GA331" s="23"/>
      <c r="GB331" s="23"/>
      <c r="GC331" s="23"/>
      <c r="GD331" s="23"/>
      <c r="GE331" s="23"/>
      <c r="GF331" s="23"/>
      <c r="GG331" s="23"/>
      <c r="GH331" s="23"/>
      <c r="GI331" s="23"/>
      <c r="GJ331" s="23"/>
      <c r="GK331" s="23"/>
      <c r="GL331" s="23"/>
      <c r="GM331" s="23"/>
      <c r="GN331" s="23"/>
      <c r="GO331" s="23"/>
      <c r="GP331" s="23"/>
      <c r="GQ331" s="23"/>
      <c r="GR331" s="23"/>
      <c r="GS331" s="23"/>
      <c r="GT331" s="23"/>
      <c r="GU331" s="23"/>
      <c r="GV331" s="23"/>
      <c r="GW331" s="23"/>
      <c r="GX331" s="23"/>
      <c r="GY331" s="23"/>
      <c r="GZ331" s="23"/>
      <c r="HA331" s="23"/>
      <c r="HB331" s="23"/>
      <c r="HC331" s="23"/>
      <c r="HD331" s="23"/>
      <c r="HE331" s="23"/>
      <c r="HF331" s="23"/>
      <c r="HG331" s="23"/>
      <c r="HH331" s="23"/>
      <c r="HI331" s="23"/>
      <c r="HJ331" s="23"/>
      <c r="HK331" s="23"/>
      <c r="HL331" s="23"/>
      <c r="HM331" s="23"/>
      <c r="HN331" s="23"/>
      <c r="HO331" s="23"/>
      <c r="HP331" s="23"/>
      <c r="HQ331" s="23"/>
      <c r="HR331" s="23"/>
      <c r="HS331" s="23"/>
      <c r="HT331" s="23"/>
      <c r="HU331" s="23"/>
      <c r="HV331" s="23"/>
      <c r="HW331" s="23"/>
      <c r="HX331" s="23"/>
      <c r="HY331" s="23"/>
      <c r="HZ331" s="23"/>
      <c r="IA331" s="23"/>
      <c r="IB331" s="23"/>
      <c r="IC331" s="23"/>
      <c r="ID331" s="23"/>
      <c r="IE331" s="23"/>
      <c r="IF331" s="23"/>
      <c r="IG331" s="23"/>
      <c r="IH331" s="23"/>
      <c r="II331" s="23"/>
      <c r="IJ331" s="23"/>
      <c r="IK331" s="23"/>
      <c r="IL331" s="23"/>
      <c r="IM331" s="23"/>
      <c r="IN331" s="23"/>
      <c r="IO331" s="23"/>
      <c r="IP331" s="23"/>
      <c r="IQ331" s="23"/>
      <c r="IR331" s="23"/>
      <c r="IS331" s="23"/>
      <c r="IT331" s="23"/>
      <c r="IU331" s="23"/>
      <c r="IV331" s="23"/>
      <c r="IW331" s="23"/>
      <c r="IX331" s="23"/>
    </row>
    <row r="332" spans="1:258" s="24" customFormat="1" ht="13.8" hidden="1">
      <c r="A332" s="24">
        <v>233</v>
      </c>
      <c r="B332" s="26">
        <f t="shared" ca="1" si="131"/>
        <v>52754</v>
      </c>
      <c r="C332" s="25">
        <f t="shared" si="138"/>
        <v>0</v>
      </c>
      <c r="D332" s="25">
        <f t="shared" si="139"/>
        <v>0</v>
      </c>
      <c r="E332" s="25"/>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c r="BJ332" s="23"/>
      <c r="BK332" s="23"/>
      <c r="BL332" s="23"/>
      <c r="BM332" s="23"/>
      <c r="BN332" s="23"/>
      <c r="BO332" s="23"/>
      <c r="BP332" s="23"/>
      <c r="BQ332" s="23"/>
      <c r="BR332" s="23"/>
      <c r="BS332" s="23"/>
      <c r="BT332" s="23"/>
      <c r="BU332" s="23"/>
      <c r="BV332" s="23"/>
      <c r="BW332" s="23"/>
      <c r="BX332" s="23"/>
      <c r="BY332" s="23"/>
      <c r="BZ332" s="23"/>
      <c r="CA332" s="23"/>
      <c r="CB332" s="23"/>
      <c r="CC332" s="23"/>
      <c r="CD332" s="23"/>
      <c r="CE332" s="23"/>
      <c r="CF332" s="23"/>
      <c r="CG332" s="23"/>
      <c r="CH332" s="23"/>
      <c r="CI332" s="23"/>
      <c r="CJ332" s="23"/>
      <c r="CK332" s="23"/>
      <c r="CL332" s="23"/>
      <c r="CM332" s="23"/>
      <c r="CN332" s="23"/>
      <c r="CO332" s="23"/>
      <c r="CP332" s="23"/>
      <c r="CQ332" s="23"/>
      <c r="CR332" s="23"/>
      <c r="CS332" s="23"/>
      <c r="CT332" s="23"/>
      <c r="CU332" s="23"/>
      <c r="CV332" s="23"/>
      <c r="CW332" s="23"/>
      <c r="CX332" s="23"/>
      <c r="CY332" s="23"/>
      <c r="CZ332" s="23"/>
      <c r="DA332" s="23"/>
      <c r="DB332" s="23"/>
      <c r="DC332" s="23"/>
      <c r="DD332" s="23"/>
      <c r="DE332" s="23"/>
      <c r="DF332" s="23"/>
      <c r="DG332" s="23"/>
      <c r="DH332" s="23"/>
      <c r="DI332" s="23"/>
      <c r="DJ332" s="23"/>
      <c r="DK332" s="23"/>
      <c r="DL332" s="23"/>
      <c r="DM332" s="23"/>
      <c r="DN332" s="23"/>
      <c r="DO332" s="23"/>
      <c r="DP332" s="23"/>
      <c r="DQ332" s="23"/>
      <c r="DR332" s="23"/>
      <c r="DS332" s="23"/>
      <c r="DT332" s="23"/>
      <c r="DU332" s="23"/>
      <c r="DV332" s="23"/>
      <c r="DW332" s="23"/>
      <c r="DX332" s="23"/>
      <c r="DY332" s="23"/>
      <c r="DZ332" s="23"/>
      <c r="EA332" s="23"/>
      <c r="EB332" s="23"/>
      <c r="EC332" s="23"/>
      <c r="ED332" s="23"/>
      <c r="EE332" s="23"/>
      <c r="EF332" s="23"/>
      <c r="EG332" s="23"/>
      <c r="EH332" s="23"/>
      <c r="EI332" s="23"/>
      <c r="EJ332" s="23"/>
      <c r="EK332" s="23"/>
      <c r="EL332" s="23"/>
      <c r="EM332" s="23"/>
      <c r="EN332" s="23"/>
      <c r="EO332" s="23"/>
      <c r="EP332" s="23"/>
      <c r="EQ332" s="23"/>
      <c r="ER332" s="23"/>
      <c r="ES332" s="23"/>
      <c r="ET332" s="23"/>
      <c r="EU332" s="23"/>
      <c r="EV332" s="23"/>
      <c r="EW332" s="23"/>
      <c r="EX332" s="23"/>
      <c r="EY332" s="23"/>
      <c r="EZ332" s="23"/>
      <c r="FA332" s="23"/>
      <c r="FB332" s="23"/>
      <c r="FC332" s="23"/>
      <c r="FD332" s="23"/>
      <c r="FE332" s="23"/>
      <c r="FF332" s="23"/>
      <c r="FG332" s="23"/>
      <c r="FH332" s="23"/>
      <c r="FI332" s="23"/>
      <c r="FJ332" s="23"/>
      <c r="FK332" s="23"/>
      <c r="FL332" s="23"/>
      <c r="FM332" s="23"/>
      <c r="FN332" s="23"/>
      <c r="FO332" s="23"/>
      <c r="FP332" s="23"/>
      <c r="FQ332" s="23"/>
      <c r="FR332" s="23"/>
      <c r="FS332" s="23"/>
      <c r="FT332" s="23"/>
      <c r="FU332" s="23"/>
      <c r="FV332" s="23"/>
      <c r="FW332" s="23"/>
      <c r="FX332" s="23"/>
      <c r="FY332" s="23"/>
      <c r="FZ332" s="23"/>
      <c r="GA332" s="23"/>
      <c r="GB332" s="23"/>
      <c r="GC332" s="23"/>
      <c r="GD332" s="23"/>
      <c r="GE332" s="23"/>
      <c r="GF332" s="23"/>
      <c r="GG332" s="23"/>
      <c r="GH332" s="23"/>
      <c r="GI332" s="23"/>
      <c r="GJ332" s="23"/>
      <c r="GK332" s="23"/>
      <c r="GL332" s="23"/>
      <c r="GM332" s="23"/>
      <c r="GN332" s="23"/>
      <c r="GO332" s="23"/>
      <c r="GP332" s="23"/>
      <c r="GQ332" s="23"/>
      <c r="GR332" s="23"/>
      <c r="GS332" s="23"/>
      <c r="GT332" s="23"/>
      <c r="GU332" s="23"/>
      <c r="GV332" s="23"/>
      <c r="GW332" s="23"/>
      <c r="GX332" s="23"/>
      <c r="GY332" s="23"/>
      <c r="GZ332" s="23"/>
      <c r="HA332" s="23"/>
      <c r="HB332" s="23"/>
      <c r="HC332" s="23"/>
      <c r="HD332" s="23"/>
      <c r="HE332" s="23"/>
      <c r="HF332" s="23"/>
      <c r="HG332" s="23"/>
      <c r="HH332" s="23"/>
      <c r="HI332" s="23"/>
      <c r="HJ332" s="23"/>
      <c r="HK332" s="23"/>
      <c r="HL332" s="23"/>
      <c r="HM332" s="23"/>
      <c r="HN332" s="23"/>
      <c r="HO332" s="23"/>
      <c r="HP332" s="23"/>
      <c r="HQ332" s="23"/>
      <c r="HR332" s="23"/>
      <c r="HS332" s="23"/>
      <c r="HT332" s="23"/>
      <c r="HU332" s="23"/>
      <c r="HV332" s="23"/>
      <c r="HW332" s="23"/>
      <c r="HX332" s="23"/>
      <c r="HY332" s="23"/>
      <c r="HZ332" s="23"/>
      <c r="IA332" s="23"/>
      <c r="IB332" s="23"/>
      <c r="IC332" s="23"/>
      <c r="ID332" s="23"/>
      <c r="IE332" s="23"/>
      <c r="IF332" s="23"/>
      <c r="IG332" s="23"/>
      <c r="IH332" s="23"/>
      <c r="II332" s="23"/>
      <c r="IJ332" s="23"/>
      <c r="IK332" s="23"/>
      <c r="IL332" s="23"/>
      <c r="IM332" s="23"/>
      <c r="IN332" s="23"/>
      <c r="IO332" s="23"/>
      <c r="IP332" s="23"/>
      <c r="IQ332" s="23"/>
      <c r="IR332" s="23"/>
      <c r="IS332" s="23"/>
      <c r="IT332" s="23"/>
      <c r="IU332" s="23"/>
      <c r="IV332" s="23"/>
      <c r="IW332" s="23"/>
      <c r="IX332" s="23"/>
    </row>
    <row r="333" spans="1:258" s="24" customFormat="1" ht="13.8" hidden="1">
      <c r="A333" s="24">
        <v>234</v>
      </c>
      <c r="B333" s="26">
        <f t="shared" ca="1" si="131"/>
        <v>52784</v>
      </c>
      <c r="C333" s="25">
        <f t="shared" si="138"/>
        <v>0</v>
      </c>
      <c r="D333" s="25">
        <f t="shared" si="139"/>
        <v>0</v>
      </c>
      <c r="E333" s="25"/>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c r="BJ333" s="23"/>
      <c r="BK333" s="23"/>
      <c r="BL333" s="23"/>
      <c r="BM333" s="23"/>
      <c r="BN333" s="23"/>
      <c r="BO333" s="23"/>
      <c r="BP333" s="23"/>
      <c r="BQ333" s="23"/>
      <c r="BR333" s="23"/>
      <c r="BS333" s="23"/>
      <c r="BT333" s="23"/>
      <c r="BU333" s="23"/>
      <c r="BV333" s="23"/>
      <c r="BW333" s="23"/>
      <c r="BX333" s="23"/>
      <c r="BY333" s="23"/>
      <c r="BZ333" s="23"/>
      <c r="CA333" s="23"/>
      <c r="CB333" s="23"/>
      <c r="CC333" s="23"/>
      <c r="CD333" s="23"/>
      <c r="CE333" s="23"/>
      <c r="CF333" s="23"/>
      <c r="CG333" s="23"/>
      <c r="CH333" s="23"/>
      <c r="CI333" s="23"/>
      <c r="CJ333" s="23"/>
      <c r="CK333" s="23"/>
      <c r="CL333" s="23"/>
      <c r="CM333" s="23"/>
      <c r="CN333" s="23"/>
      <c r="CO333" s="23"/>
      <c r="CP333" s="23"/>
      <c r="CQ333" s="23"/>
      <c r="CR333" s="23"/>
      <c r="CS333" s="23"/>
      <c r="CT333" s="23"/>
      <c r="CU333" s="23"/>
      <c r="CV333" s="23"/>
      <c r="CW333" s="23"/>
      <c r="CX333" s="23"/>
      <c r="CY333" s="23"/>
      <c r="CZ333" s="23"/>
      <c r="DA333" s="23"/>
      <c r="DB333" s="23"/>
      <c r="DC333" s="23"/>
      <c r="DD333" s="23"/>
      <c r="DE333" s="23"/>
      <c r="DF333" s="23"/>
      <c r="DG333" s="23"/>
      <c r="DH333" s="23"/>
      <c r="DI333" s="23"/>
      <c r="DJ333" s="23"/>
      <c r="DK333" s="23"/>
      <c r="DL333" s="23"/>
      <c r="DM333" s="23"/>
      <c r="DN333" s="23"/>
      <c r="DO333" s="23"/>
      <c r="DP333" s="23"/>
      <c r="DQ333" s="23"/>
      <c r="DR333" s="23"/>
      <c r="DS333" s="23"/>
      <c r="DT333" s="23"/>
      <c r="DU333" s="23"/>
      <c r="DV333" s="23"/>
      <c r="DW333" s="23"/>
      <c r="DX333" s="23"/>
      <c r="DY333" s="23"/>
      <c r="DZ333" s="23"/>
      <c r="EA333" s="23"/>
      <c r="EB333" s="23"/>
      <c r="EC333" s="23"/>
      <c r="ED333" s="23"/>
      <c r="EE333" s="23"/>
      <c r="EF333" s="23"/>
      <c r="EG333" s="23"/>
      <c r="EH333" s="23"/>
      <c r="EI333" s="23"/>
      <c r="EJ333" s="23"/>
      <c r="EK333" s="23"/>
      <c r="EL333" s="23"/>
      <c r="EM333" s="23"/>
      <c r="EN333" s="23"/>
      <c r="EO333" s="23"/>
      <c r="EP333" s="23"/>
      <c r="EQ333" s="23"/>
      <c r="ER333" s="23"/>
      <c r="ES333" s="23"/>
      <c r="ET333" s="23"/>
      <c r="EU333" s="23"/>
      <c r="EV333" s="23"/>
      <c r="EW333" s="23"/>
      <c r="EX333" s="23"/>
      <c r="EY333" s="23"/>
      <c r="EZ333" s="23"/>
      <c r="FA333" s="23"/>
      <c r="FB333" s="23"/>
      <c r="FC333" s="23"/>
      <c r="FD333" s="23"/>
      <c r="FE333" s="23"/>
      <c r="FF333" s="23"/>
      <c r="FG333" s="23"/>
      <c r="FH333" s="23"/>
      <c r="FI333" s="23"/>
      <c r="FJ333" s="23"/>
      <c r="FK333" s="23"/>
      <c r="FL333" s="23"/>
      <c r="FM333" s="23"/>
      <c r="FN333" s="23"/>
      <c r="FO333" s="23"/>
      <c r="FP333" s="23"/>
      <c r="FQ333" s="23"/>
      <c r="FR333" s="23"/>
      <c r="FS333" s="23"/>
      <c r="FT333" s="23"/>
      <c r="FU333" s="23"/>
      <c r="FV333" s="23"/>
      <c r="FW333" s="23"/>
      <c r="FX333" s="23"/>
      <c r="FY333" s="23"/>
      <c r="FZ333" s="23"/>
      <c r="GA333" s="23"/>
      <c r="GB333" s="23"/>
      <c r="GC333" s="23"/>
      <c r="GD333" s="23"/>
      <c r="GE333" s="23"/>
      <c r="GF333" s="23"/>
      <c r="GG333" s="23"/>
      <c r="GH333" s="23"/>
      <c r="GI333" s="23"/>
      <c r="GJ333" s="23"/>
      <c r="GK333" s="23"/>
      <c r="GL333" s="23"/>
      <c r="GM333" s="23"/>
      <c r="GN333" s="23"/>
      <c r="GO333" s="23"/>
      <c r="GP333" s="23"/>
      <c r="GQ333" s="23"/>
      <c r="GR333" s="23"/>
      <c r="GS333" s="23"/>
      <c r="GT333" s="23"/>
      <c r="GU333" s="23"/>
      <c r="GV333" s="23"/>
      <c r="GW333" s="23"/>
      <c r="GX333" s="23"/>
      <c r="GY333" s="23"/>
      <c r="GZ333" s="23"/>
      <c r="HA333" s="23"/>
      <c r="HB333" s="23"/>
      <c r="HC333" s="23"/>
      <c r="HD333" s="23"/>
      <c r="HE333" s="23"/>
      <c r="HF333" s="23"/>
      <c r="HG333" s="23"/>
      <c r="HH333" s="23"/>
      <c r="HI333" s="23"/>
      <c r="HJ333" s="23"/>
      <c r="HK333" s="23"/>
      <c r="HL333" s="23"/>
      <c r="HM333" s="23"/>
      <c r="HN333" s="23"/>
      <c r="HO333" s="23"/>
      <c r="HP333" s="23"/>
      <c r="HQ333" s="23"/>
      <c r="HR333" s="23"/>
      <c r="HS333" s="23"/>
      <c r="HT333" s="23"/>
      <c r="HU333" s="23"/>
      <c r="HV333" s="23"/>
      <c r="HW333" s="23"/>
      <c r="HX333" s="23"/>
      <c r="HY333" s="23"/>
      <c r="HZ333" s="23"/>
      <c r="IA333" s="23"/>
      <c r="IB333" s="23"/>
      <c r="IC333" s="23"/>
      <c r="ID333" s="23"/>
      <c r="IE333" s="23"/>
      <c r="IF333" s="23"/>
      <c r="IG333" s="23"/>
      <c r="IH333" s="23"/>
      <c r="II333" s="23"/>
      <c r="IJ333" s="23"/>
      <c r="IK333" s="23"/>
      <c r="IL333" s="23"/>
      <c r="IM333" s="23"/>
      <c r="IN333" s="23"/>
      <c r="IO333" s="23"/>
      <c r="IP333" s="23"/>
      <c r="IQ333" s="23"/>
      <c r="IR333" s="23"/>
      <c r="IS333" s="23"/>
      <c r="IT333" s="23"/>
      <c r="IU333" s="23"/>
      <c r="IV333" s="23"/>
      <c r="IW333" s="23"/>
      <c r="IX333" s="23"/>
    </row>
    <row r="334" spans="1:258" s="24" customFormat="1" ht="13.8" hidden="1">
      <c r="A334" s="24">
        <v>235</v>
      </c>
      <c r="B334" s="26">
        <f t="shared" ca="1" si="131"/>
        <v>52815</v>
      </c>
      <c r="C334" s="25">
        <f t="shared" si="138"/>
        <v>0</v>
      </c>
      <c r="D334" s="25">
        <f t="shared" si="139"/>
        <v>0</v>
      </c>
      <c r="E334" s="25"/>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c r="BE334" s="23"/>
      <c r="BF334" s="23"/>
      <c r="BG334" s="23"/>
      <c r="BH334" s="23"/>
      <c r="BI334" s="23"/>
      <c r="BJ334" s="23"/>
      <c r="BK334" s="23"/>
      <c r="BL334" s="23"/>
      <c r="BM334" s="23"/>
      <c r="BN334" s="23"/>
      <c r="BO334" s="23"/>
      <c r="BP334" s="23"/>
      <c r="BQ334" s="23"/>
      <c r="BR334" s="23"/>
      <c r="BS334" s="23"/>
      <c r="BT334" s="23"/>
      <c r="BU334" s="23"/>
      <c r="BV334" s="23"/>
      <c r="BW334" s="23"/>
      <c r="BX334" s="23"/>
      <c r="BY334" s="23"/>
      <c r="BZ334" s="23"/>
      <c r="CA334" s="23"/>
      <c r="CB334" s="23"/>
      <c r="CC334" s="23"/>
      <c r="CD334" s="23"/>
      <c r="CE334" s="23"/>
      <c r="CF334" s="23"/>
      <c r="CG334" s="23"/>
      <c r="CH334" s="23"/>
      <c r="CI334" s="23"/>
      <c r="CJ334" s="23"/>
      <c r="CK334" s="23"/>
      <c r="CL334" s="23"/>
      <c r="CM334" s="23"/>
      <c r="CN334" s="23"/>
      <c r="CO334" s="23"/>
      <c r="CP334" s="23"/>
      <c r="CQ334" s="23"/>
      <c r="CR334" s="23"/>
      <c r="CS334" s="23"/>
      <c r="CT334" s="23"/>
      <c r="CU334" s="23"/>
      <c r="CV334" s="23"/>
      <c r="CW334" s="23"/>
      <c r="CX334" s="23"/>
      <c r="CY334" s="23"/>
      <c r="CZ334" s="23"/>
      <c r="DA334" s="23"/>
      <c r="DB334" s="23"/>
      <c r="DC334" s="23"/>
      <c r="DD334" s="23"/>
      <c r="DE334" s="23"/>
      <c r="DF334" s="23"/>
      <c r="DG334" s="23"/>
      <c r="DH334" s="23"/>
      <c r="DI334" s="23"/>
      <c r="DJ334" s="23"/>
      <c r="DK334" s="23"/>
      <c r="DL334" s="23"/>
      <c r="DM334" s="23"/>
      <c r="DN334" s="23"/>
      <c r="DO334" s="23"/>
      <c r="DP334" s="23"/>
      <c r="DQ334" s="23"/>
      <c r="DR334" s="23"/>
      <c r="DS334" s="23"/>
      <c r="DT334" s="23"/>
      <c r="DU334" s="23"/>
      <c r="DV334" s="23"/>
      <c r="DW334" s="23"/>
      <c r="DX334" s="23"/>
      <c r="DY334" s="23"/>
      <c r="DZ334" s="23"/>
      <c r="EA334" s="23"/>
      <c r="EB334" s="23"/>
      <c r="EC334" s="23"/>
      <c r="ED334" s="23"/>
      <c r="EE334" s="23"/>
      <c r="EF334" s="23"/>
      <c r="EG334" s="23"/>
      <c r="EH334" s="23"/>
      <c r="EI334" s="23"/>
      <c r="EJ334" s="23"/>
      <c r="EK334" s="23"/>
      <c r="EL334" s="23"/>
      <c r="EM334" s="23"/>
      <c r="EN334" s="23"/>
      <c r="EO334" s="23"/>
      <c r="EP334" s="23"/>
      <c r="EQ334" s="23"/>
      <c r="ER334" s="23"/>
      <c r="ES334" s="23"/>
      <c r="ET334" s="23"/>
      <c r="EU334" s="23"/>
      <c r="EV334" s="23"/>
      <c r="EW334" s="23"/>
      <c r="EX334" s="23"/>
      <c r="EY334" s="23"/>
      <c r="EZ334" s="23"/>
      <c r="FA334" s="23"/>
      <c r="FB334" s="23"/>
      <c r="FC334" s="23"/>
      <c r="FD334" s="23"/>
      <c r="FE334" s="23"/>
      <c r="FF334" s="23"/>
      <c r="FG334" s="23"/>
      <c r="FH334" s="23"/>
      <c r="FI334" s="23"/>
      <c r="FJ334" s="23"/>
      <c r="FK334" s="23"/>
      <c r="FL334" s="23"/>
      <c r="FM334" s="23"/>
      <c r="FN334" s="23"/>
      <c r="FO334" s="23"/>
      <c r="FP334" s="23"/>
      <c r="FQ334" s="23"/>
      <c r="FR334" s="23"/>
      <c r="FS334" s="23"/>
      <c r="FT334" s="23"/>
      <c r="FU334" s="23"/>
      <c r="FV334" s="23"/>
      <c r="FW334" s="23"/>
      <c r="FX334" s="23"/>
      <c r="FY334" s="23"/>
      <c r="FZ334" s="23"/>
      <c r="GA334" s="23"/>
      <c r="GB334" s="23"/>
      <c r="GC334" s="23"/>
      <c r="GD334" s="23"/>
      <c r="GE334" s="23"/>
      <c r="GF334" s="23"/>
      <c r="GG334" s="23"/>
      <c r="GH334" s="23"/>
      <c r="GI334" s="23"/>
      <c r="GJ334" s="23"/>
      <c r="GK334" s="23"/>
      <c r="GL334" s="23"/>
      <c r="GM334" s="23"/>
      <c r="GN334" s="23"/>
      <c r="GO334" s="23"/>
      <c r="GP334" s="23"/>
      <c r="GQ334" s="23"/>
      <c r="GR334" s="23"/>
      <c r="GS334" s="23"/>
      <c r="GT334" s="23"/>
      <c r="GU334" s="23"/>
      <c r="GV334" s="23"/>
      <c r="GW334" s="23"/>
      <c r="GX334" s="23"/>
      <c r="GY334" s="23"/>
      <c r="GZ334" s="23"/>
      <c r="HA334" s="23"/>
      <c r="HB334" s="23"/>
      <c r="HC334" s="23"/>
      <c r="HD334" s="23"/>
      <c r="HE334" s="23"/>
      <c r="HF334" s="23"/>
      <c r="HG334" s="23"/>
      <c r="HH334" s="23"/>
      <c r="HI334" s="23"/>
      <c r="HJ334" s="23"/>
      <c r="HK334" s="23"/>
      <c r="HL334" s="23"/>
      <c r="HM334" s="23"/>
      <c r="HN334" s="23"/>
      <c r="HO334" s="23"/>
      <c r="HP334" s="23"/>
      <c r="HQ334" s="23"/>
      <c r="HR334" s="23"/>
      <c r="HS334" s="23"/>
      <c r="HT334" s="23"/>
      <c r="HU334" s="23"/>
      <c r="HV334" s="23"/>
      <c r="HW334" s="23"/>
      <c r="HX334" s="23"/>
      <c r="HY334" s="23"/>
      <c r="HZ334" s="23"/>
      <c r="IA334" s="23"/>
      <c r="IB334" s="23"/>
      <c r="IC334" s="23"/>
      <c r="ID334" s="23"/>
      <c r="IE334" s="23"/>
      <c r="IF334" s="23"/>
      <c r="IG334" s="23"/>
      <c r="IH334" s="23"/>
      <c r="II334" s="23"/>
      <c r="IJ334" s="23"/>
      <c r="IK334" s="23"/>
      <c r="IL334" s="23"/>
      <c r="IM334" s="23"/>
      <c r="IN334" s="23"/>
      <c r="IO334" s="23"/>
      <c r="IP334" s="23"/>
      <c r="IQ334" s="23"/>
      <c r="IR334" s="23"/>
      <c r="IS334" s="23"/>
      <c r="IT334" s="23"/>
      <c r="IU334" s="23"/>
      <c r="IV334" s="23"/>
      <c r="IW334" s="23"/>
      <c r="IX334" s="23"/>
    </row>
    <row r="335" spans="1:258" s="24" customFormat="1" ht="13.8" hidden="1">
      <c r="A335" s="24">
        <v>236</v>
      </c>
      <c r="B335" s="26">
        <f t="shared" ca="1" si="131"/>
        <v>52846</v>
      </c>
      <c r="C335" s="25">
        <f t="shared" si="138"/>
        <v>0</v>
      </c>
      <c r="D335" s="25">
        <f t="shared" si="139"/>
        <v>0</v>
      </c>
      <c r="E335" s="25"/>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c r="BE335" s="23"/>
      <c r="BF335" s="23"/>
      <c r="BG335" s="23"/>
      <c r="BH335" s="23"/>
      <c r="BI335" s="23"/>
      <c r="BJ335" s="23"/>
      <c r="BK335" s="23"/>
      <c r="BL335" s="23"/>
      <c r="BM335" s="23"/>
      <c r="BN335" s="23"/>
      <c r="BO335" s="23"/>
      <c r="BP335" s="23"/>
      <c r="BQ335" s="23"/>
      <c r="BR335" s="23"/>
      <c r="BS335" s="23"/>
      <c r="BT335" s="23"/>
      <c r="BU335" s="23"/>
      <c r="BV335" s="23"/>
      <c r="BW335" s="23"/>
      <c r="BX335" s="23"/>
      <c r="BY335" s="23"/>
      <c r="BZ335" s="23"/>
      <c r="CA335" s="23"/>
      <c r="CB335" s="23"/>
      <c r="CC335" s="23"/>
      <c r="CD335" s="23"/>
      <c r="CE335" s="23"/>
      <c r="CF335" s="23"/>
      <c r="CG335" s="23"/>
      <c r="CH335" s="23"/>
      <c r="CI335" s="23"/>
      <c r="CJ335" s="23"/>
      <c r="CK335" s="23"/>
      <c r="CL335" s="23"/>
      <c r="CM335" s="23"/>
      <c r="CN335" s="23"/>
      <c r="CO335" s="23"/>
      <c r="CP335" s="23"/>
      <c r="CQ335" s="23"/>
      <c r="CR335" s="23"/>
      <c r="CS335" s="23"/>
      <c r="CT335" s="23"/>
      <c r="CU335" s="23"/>
      <c r="CV335" s="23"/>
      <c r="CW335" s="23"/>
      <c r="CX335" s="23"/>
      <c r="CY335" s="23"/>
      <c r="CZ335" s="23"/>
      <c r="DA335" s="23"/>
      <c r="DB335" s="23"/>
      <c r="DC335" s="23"/>
      <c r="DD335" s="23"/>
      <c r="DE335" s="23"/>
      <c r="DF335" s="23"/>
      <c r="DG335" s="23"/>
      <c r="DH335" s="23"/>
      <c r="DI335" s="23"/>
      <c r="DJ335" s="23"/>
      <c r="DK335" s="23"/>
      <c r="DL335" s="23"/>
      <c r="DM335" s="23"/>
      <c r="DN335" s="23"/>
      <c r="DO335" s="23"/>
      <c r="DP335" s="23"/>
      <c r="DQ335" s="23"/>
      <c r="DR335" s="23"/>
      <c r="DS335" s="23"/>
      <c r="DT335" s="23"/>
      <c r="DU335" s="23"/>
      <c r="DV335" s="23"/>
      <c r="DW335" s="23"/>
      <c r="DX335" s="23"/>
      <c r="DY335" s="23"/>
      <c r="DZ335" s="23"/>
      <c r="EA335" s="23"/>
      <c r="EB335" s="23"/>
      <c r="EC335" s="23"/>
      <c r="ED335" s="23"/>
      <c r="EE335" s="23"/>
      <c r="EF335" s="23"/>
      <c r="EG335" s="23"/>
      <c r="EH335" s="23"/>
      <c r="EI335" s="23"/>
      <c r="EJ335" s="23"/>
      <c r="EK335" s="23"/>
      <c r="EL335" s="23"/>
      <c r="EM335" s="23"/>
      <c r="EN335" s="23"/>
      <c r="EO335" s="23"/>
      <c r="EP335" s="23"/>
      <c r="EQ335" s="23"/>
      <c r="ER335" s="23"/>
      <c r="ES335" s="23"/>
      <c r="ET335" s="23"/>
      <c r="EU335" s="23"/>
      <c r="EV335" s="23"/>
      <c r="EW335" s="23"/>
      <c r="EX335" s="23"/>
      <c r="EY335" s="23"/>
      <c r="EZ335" s="23"/>
      <c r="FA335" s="23"/>
      <c r="FB335" s="23"/>
      <c r="FC335" s="23"/>
      <c r="FD335" s="23"/>
      <c r="FE335" s="23"/>
      <c r="FF335" s="23"/>
      <c r="FG335" s="23"/>
      <c r="FH335" s="23"/>
      <c r="FI335" s="23"/>
      <c r="FJ335" s="23"/>
      <c r="FK335" s="23"/>
      <c r="FL335" s="23"/>
      <c r="FM335" s="23"/>
      <c r="FN335" s="23"/>
      <c r="FO335" s="23"/>
      <c r="FP335" s="23"/>
      <c r="FQ335" s="23"/>
      <c r="FR335" s="23"/>
      <c r="FS335" s="23"/>
      <c r="FT335" s="23"/>
      <c r="FU335" s="23"/>
      <c r="FV335" s="23"/>
      <c r="FW335" s="23"/>
      <c r="FX335" s="23"/>
      <c r="FY335" s="23"/>
      <c r="FZ335" s="23"/>
      <c r="GA335" s="23"/>
      <c r="GB335" s="23"/>
      <c r="GC335" s="23"/>
      <c r="GD335" s="23"/>
      <c r="GE335" s="23"/>
      <c r="GF335" s="23"/>
      <c r="GG335" s="23"/>
      <c r="GH335" s="23"/>
      <c r="GI335" s="23"/>
      <c r="GJ335" s="23"/>
      <c r="GK335" s="23"/>
      <c r="GL335" s="23"/>
      <c r="GM335" s="23"/>
      <c r="GN335" s="23"/>
      <c r="GO335" s="23"/>
      <c r="GP335" s="23"/>
      <c r="GQ335" s="23"/>
      <c r="GR335" s="23"/>
      <c r="GS335" s="23"/>
      <c r="GT335" s="23"/>
      <c r="GU335" s="23"/>
      <c r="GV335" s="23"/>
      <c r="GW335" s="23"/>
      <c r="GX335" s="23"/>
      <c r="GY335" s="23"/>
      <c r="GZ335" s="23"/>
      <c r="HA335" s="23"/>
      <c r="HB335" s="23"/>
      <c r="HC335" s="23"/>
      <c r="HD335" s="23"/>
      <c r="HE335" s="23"/>
      <c r="HF335" s="23"/>
      <c r="HG335" s="23"/>
      <c r="HH335" s="23"/>
      <c r="HI335" s="23"/>
      <c r="HJ335" s="23"/>
      <c r="HK335" s="23"/>
      <c r="HL335" s="23"/>
      <c r="HM335" s="23"/>
      <c r="HN335" s="23"/>
      <c r="HO335" s="23"/>
      <c r="HP335" s="23"/>
      <c r="HQ335" s="23"/>
      <c r="HR335" s="23"/>
      <c r="HS335" s="23"/>
      <c r="HT335" s="23"/>
      <c r="HU335" s="23"/>
      <c r="HV335" s="23"/>
      <c r="HW335" s="23"/>
      <c r="HX335" s="23"/>
      <c r="HY335" s="23"/>
      <c r="HZ335" s="23"/>
      <c r="IA335" s="23"/>
      <c r="IB335" s="23"/>
      <c r="IC335" s="23"/>
      <c r="ID335" s="23"/>
      <c r="IE335" s="23"/>
      <c r="IF335" s="23"/>
      <c r="IG335" s="23"/>
      <c r="IH335" s="23"/>
      <c r="II335" s="23"/>
      <c r="IJ335" s="23"/>
      <c r="IK335" s="23"/>
      <c r="IL335" s="23"/>
      <c r="IM335" s="23"/>
      <c r="IN335" s="23"/>
      <c r="IO335" s="23"/>
      <c r="IP335" s="23"/>
      <c r="IQ335" s="23"/>
      <c r="IR335" s="23"/>
      <c r="IS335" s="23"/>
      <c r="IT335" s="23"/>
      <c r="IU335" s="23"/>
      <c r="IV335" s="23"/>
      <c r="IW335" s="23"/>
      <c r="IX335" s="23"/>
    </row>
    <row r="336" spans="1:258" s="24" customFormat="1" ht="13.8" hidden="1">
      <c r="A336" s="24">
        <v>237</v>
      </c>
      <c r="B336" s="26">
        <f t="shared" ca="1" si="131"/>
        <v>52876</v>
      </c>
      <c r="C336" s="25">
        <f t="shared" si="138"/>
        <v>0</v>
      </c>
      <c r="D336" s="25">
        <f t="shared" si="139"/>
        <v>0</v>
      </c>
      <c r="E336" s="25"/>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c r="CM336" s="23"/>
      <c r="CN336" s="23"/>
      <c r="CO336" s="23"/>
      <c r="CP336" s="23"/>
      <c r="CQ336" s="23"/>
      <c r="CR336" s="23"/>
      <c r="CS336" s="23"/>
      <c r="CT336" s="23"/>
      <c r="CU336" s="23"/>
      <c r="CV336" s="23"/>
      <c r="CW336" s="23"/>
      <c r="CX336" s="23"/>
      <c r="CY336" s="23"/>
      <c r="CZ336" s="23"/>
      <c r="DA336" s="23"/>
      <c r="DB336" s="23"/>
      <c r="DC336" s="23"/>
      <c r="DD336" s="23"/>
      <c r="DE336" s="23"/>
      <c r="DF336" s="23"/>
      <c r="DG336" s="23"/>
      <c r="DH336" s="23"/>
      <c r="DI336" s="23"/>
      <c r="DJ336" s="23"/>
      <c r="DK336" s="23"/>
      <c r="DL336" s="23"/>
      <c r="DM336" s="23"/>
      <c r="DN336" s="23"/>
      <c r="DO336" s="23"/>
      <c r="DP336" s="23"/>
      <c r="DQ336" s="23"/>
      <c r="DR336" s="23"/>
      <c r="DS336" s="23"/>
      <c r="DT336" s="23"/>
      <c r="DU336" s="23"/>
      <c r="DV336" s="23"/>
      <c r="DW336" s="23"/>
      <c r="DX336" s="23"/>
      <c r="DY336" s="23"/>
      <c r="DZ336" s="23"/>
      <c r="EA336" s="23"/>
      <c r="EB336" s="23"/>
      <c r="EC336" s="23"/>
      <c r="ED336" s="23"/>
      <c r="EE336" s="23"/>
      <c r="EF336" s="23"/>
      <c r="EG336" s="23"/>
      <c r="EH336" s="23"/>
      <c r="EI336" s="23"/>
      <c r="EJ336" s="23"/>
      <c r="EK336" s="23"/>
      <c r="EL336" s="23"/>
      <c r="EM336" s="23"/>
      <c r="EN336" s="23"/>
      <c r="EO336" s="23"/>
      <c r="EP336" s="23"/>
      <c r="EQ336" s="23"/>
      <c r="ER336" s="23"/>
      <c r="ES336" s="23"/>
      <c r="ET336" s="23"/>
      <c r="EU336" s="23"/>
      <c r="EV336" s="23"/>
      <c r="EW336" s="23"/>
      <c r="EX336" s="23"/>
      <c r="EY336" s="23"/>
      <c r="EZ336" s="23"/>
      <c r="FA336" s="23"/>
      <c r="FB336" s="23"/>
      <c r="FC336" s="23"/>
      <c r="FD336" s="23"/>
      <c r="FE336" s="23"/>
      <c r="FF336" s="23"/>
      <c r="FG336" s="23"/>
      <c r="FH336" s="23"/>
      <c r="FI336" s="23"/>
      <c r="FJ336" s="23"/>
      <c r="FK336" s="23"/>
      <c r="FL336" s="23"/>
      <c r="FM336" s="23"/>
      <c r="FN336" s="23"/>
      <c r="FO336" s="23"/>
      <c r="FP336" s="23"/>
      <c r="FQ336" s="23"/>
      <c r="FR336" s="23"/>
      <c r="FS336" s="23"/>
      <c r="FT336" s="23"/>
      <c r="FU336" s="23"/>
      <c r="FV336" s="23"/>
      <c r="FW336" s="23"/>
      <c r="FX336" s="23"/>
      <c r="FY336" s="23"/>
      <c r="FZ336" s="23"/>
      <c r="GA336" s="23"/>
      <c r="GB336" s="23"/>
      <c r="GC336" s="23"/>
      <c r="GD336" s="23"/>
      <c r="GE336" s="23"/>
      <c r="GF336" s="23"/>
      <c r="GG336" s="23"/>
      <c r="GH336" s="23"/>
      <c r="GI336" s="23"/>
      <c r="GJ336" s="23"/>
      <c r="GK336" s="23"/>
      <c r="GL336" s="23"/>
      <c r="GM336" s="23"/>
      <c r="GN336" s="23"/>
      <c r="GO336" s="23"/>
      <c r="GP336" s="23"/>
      <c r="GQ336" s="23"/>
      <c r="GR336" s="23"/>
      <c r="GS336" s="23"/>
      <c r="GT336" s="23"/>
      <c r="GU336" s="23"/>
      <c r="GV336" s="23"/>
      <c r="GW336" s="23"/>
      <c r="GX336" s="23"/>
      <c r="GY336" s="23"/>
      <c r="GZ336" s="23"/>
      <c r="HA336" s="23"/>
      <c r="HB336" s="23"/>
      <c r="HC336" s="23"/>
      <c r="HD336" s="23"/>
      <c r="HE336" s="23"/>
      <c r="HF336" s="23"/>
      <c r="HG336" s="23"/>
      <c r="HH336" s="23"/>
      <c r="HI336" s="23"/>
      <c r="HJ336" s="23"/>
      <c r="HK336" s="23"/>
      <c r="HL336" s="23"/>
      <c r="HM336" s="23"/>
      <c r="HN336" s="23"/>
      <c r="HO336" s="23"/>
      <c r="HP336" s="23"/>
      <c r="HQ336" s="23"/>
      <c r="HR336" s="23"/>
      <c r="HS336" s="23"/>
      <c r="HT336" s="23"/>
      <c r="HU336" s="23"/>
      <c r="HV336" s="23"/>
      <c r="HW336" s="23"/>
      <c r="HX336" s="23"/>
      <c r="HY336" s="23"/>
      <c r="HZ336" s="23"/>
      <c r="IA336" s="23"/>
      <c r="IB336" s="23"/>
      <c r="IC336" s="23"/>
      <c r="ID336" s="23"/>
      <c r="IE336" s="23"/>
      <c r="IF336" s="23"/>
      <c r="IG336" s="23"/>
      <c r="IH336" s="23"/>
      <c r="II336" s="23"/>
      <c r="IJ336" s="23"/>
      <c r="IK336" s="23"/>
      <c r="IL336" s="23"/>
      <c r="IM336" s="23"/>
      <c r="IN336" s="23"/>
      <c r="IO336" s="23"/>
      <c r="IP336" s="23"/>
      <c r="IQ336" s="23"/>
      <c r="IR336" s="23"/>
      <c r="IS336" s="23"/>
      <c r="IT336" s="23"/>
      <c r="IU336" s="23"/>
      <c r="IV336" s="23"/>
      <c r="IW336" s="23"/>
      <c r="IX336" s="23"/>
    </row>
    <row r="337" spans="1:259" s="24" customFormat="1" ht="13.8" hidden="1">
      <c r="A337" s="24">
        <v>238</v>
      </c>
      <c r="B337" s="26">
        <f t="shared" ca="1" si="131"/>
        <v>52907</v>
      </c>
      <c r="C337" s="25">
        <f t="shared" si="138"/>
        <v>0</v>
      </c>
      <c r="D337" s="25">
        <f t="shared" si="139"/>
        <v>0</v>
      </c>
      <c r="E337" s="25"/>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c r="BV337" s="23"/>
      <c r="BW337" s="23"/>
      <c r="BX337" s="23"/>
      <c r="BY337" s="23"/>
      <c r="BZ337" s="23"/>
      <c r="CA337" s="23"/>
      <c r="CB337" s="23"/>
      <c r="CC337" s="23"/>
      <c r="CD337" s="23"/>
      <c r="CE337" s="23"/>
      <c r="CF337" s="23"/>
      <c r="CG337" s="23"/>
      <c r="CH337" s="23"/>
      <c r="CI337" s="23"/>
      <c r="CJ337" s="23"/>
      <c r="CK337" s="23"/>
      <c r="CL337" s="23"/>
      <c r="CM337" s="23"/>
      <c r="CN337" s="23"/>
      <c r="CO337" s="23"/>
      <c r="CP337" s="23"/>
      <c r="CQ337" s="23"/>
      <c r="CR337" s="23"/>
      <c r="CS337" s="23"/>
      <c r="CT337" s="23"/>
      <c r="CU337" s="23"/>
      <c r="CV337" s="23"/>
      <c r="CW337" s="23"/>
      <c r="CX337" s="23"/>
      <c r="CY337" s="23"/>
      <c r="CZ337" s="23"/>
      <c r="DA337" s="23"/>
      <c r="DB337" s="23"/>
      <c r="DC337" s="23"/>
      <c r="DD337" s="23"/>
      <c r="DE337" s="23"/>
      <c r="DF337" s="23"/>
      <c r="DG337" s="23"/>
      <c r="DH337" s="23"/>
      <c r="DI337" s="23"/>
      <c r="DJ337" s="23"/>
      <c r="DK337" s="23"/>
      <c r="DL337" s="23"/>
      <c r="DM337" s="23"/>
      <c r="DN337" s="23"/>
      <c r="DO337" s="23"/>
      <c r="DP337" s="23"/>
      <c r="DQ337" s="23"/>
      <c r="DR337" s="23"/>
      <c r="DS337" s="23"/>
      <c r="DT337" s="23"/>
      <c r="DU337" s="23"/>
      <c r="DV337" s="23"/>
      <c r="DW337" s="23"/>
      <c r="DX337" s="23"/>
      <c r="DY337" s="23"/>
      <c r="DZ337" s="23"/>
      <c r="EA337" s="23"/>
      <c r="EB337" s="23"/>
      <c r="EC337" s="23"/>
      <c r="ED337" s="23"/>
      <c r="EE337" s="23"/>
      <c r="EF337" s="23"/>
      <c r="EG337" s="23"/>
      <c r="EH337" s="23"/>
      <c r="EI337" s="23"/>
      <c r="EJ337" s="23"/>
      <c r="EK337" s="23"/>
      <c r="EL337" s="23"/>
      <c r="EM337" s="23"/>
      <c r="EN337" s="23"/>
      <c r="EO337" s="23"/>
      <c r="EP337" s="23"/>
      <c r="EQ337" s="23"/>
      <c r="ER337" s="23"/>
      <c r="ES337" s="23"/>
      <c r="ET337" s="23"/>
      <c r="EU337" s="23"/>
      <c r="EV337" s="23"/>
      <c r="EW337" s="23"/>
      <c r="EX337" s="23"/>
      <c r="EY337" s="23"/>
      <c r="EZ337" s="23"/>
      <c r="FA337" s="23"/>
      <c r="FB337" s="23"/>
      <c r="FC337" s="23"/>
      <c r="FD337" s="23"/>
      <c r="FE337" s="23"/>
      <c r="FF337" s="23"/>
      <c r="FG337" s="23"/>
      <c r="FH337" s="23"/>
      <c r="FI337" s="23"/>
      <c r="FJ337" s="23"/>
      <c r="FK337" s="23"/>
      <c r="FL337" s="23"/>
      <c r="FM337" s="23"/>
      <c r="FN337" s="23"/>
      <c r="FO337" s="23"/>
      <c r="FP337" s="23"/>
      <c r="FQ337" s="23"/>
      <c r="FR337" s="23"/>
      <c r="FS337" s="23"/>
      <c r="FT337" s="23"/>
      <c r="FU337" s="23"/>
      <c r="FV337" s="23"/>
      <c r="FW337" s="23"/>
      <c r="FX337" s="23"/>
      <c r="FY337" s="23"/>
      <c r="FZ337" s="23"/>
      <c r="GA337" s="23"/>
      <c r="GB337" s="23"/>
      <c r="GC337" s="23"/>
      <c r="GD337" s="23"/>
      <c r="GE337" s="23"/>
      <c r="GF337" s="23"/>
      <c r="GG337" s="23"/>
      <c r="GH337" s="23"/>
      <c r="GI337" s="23"/>
      <c r="GJ337" s="23"/>
      <c r="GK337" s="23"/>
      <c r="GL337" s="23"/>
      <c r="GM337" s="23"/>
      <c r="GN337" s="23"/>
      <c r="GO337" s="23"/>
      <c r="GP337" s="23"/>
      <c r="GQ337" s="23"/>
      <c r="GR337" s="23"/>
      <c r="GS337" s="23"/>
      <c r="GT337" s="23"/>
      <c r="GU337" s="23"/>
      <c r="GV337" s="23"/>
      <c r="GW337" s="23"/>
      <c r="GX337" s="23"/>
      <c r="GY337" s="23"/>
      <c r="GZ337" s="23"/>
      <c r="HA337" s="23"/>
      <c r="HB337" s="23"/>
      <c r="HC337" s="23"/>
      <c r="HD337" s="23"/>
      <c r="HE337" s="23"/>
      <c r="HF337" s="23"/>
      <c r="HG337" s="23"/>
      <c r="HH337" s="23"/>
      <c r="HI337" s="23"/>
      <c r="HJ337" s="23"/>
      <c r="HK337" s="23"/>
      <c r="HL337" s="23"/>
      <c r="HM337" s="23"/>
      <c r="HN337" s="23"/>
      <c r="HO337" s="23"/>
      <c r="HP337" s="23"/>
      <c r="HQ337" s="23"/>
      <c r="HR337" s="23"/>
      <c r="HS337" s="23"/>
      <c r="HT337" s="23"/>
      <c r="HU337" s="23"/>
      <c r="HV337" s="23"/>
      <c r="HW337" s="23"/>
      <c r="HX337" s="23"/>
      <c r="HY337" s="23"/>
      <c r="HZ337" s="23"/>
      <c r="IA337" s="23"/>
      <c r="IB337" s="23"/>
      <c r="IC337" s="23"/>
      <c r="ID337" s="23"/>
      <c r="IE337" s="23"/>
      <c r="IF337" s="23"/>
      <c r="IG337" s="23"/>
      <c r="IH337" s="23"/>
      <c r="II337" s="23"/>
      <c r="IJ337" s="23"/>
      <c r="IK337" s="23"/>
      <c r="IL337" s="23"/>
      <c r="IM337" s="23"/>
      <c r="IN337" s="23"/>
      <c r="IO337" s="23"/>
      <c r="IP337" s="23"/>
      <c r="IQ337" s="23"/>
      <c r="IR337" s="23"/>
      <c r="IS337" s="23"/>
      <c r="IT337" s="23"/>
      <c r="IU337" s="23"/>
      <c r="IV337" s="23"/>
      <c r="IW337" s="23"/>
      <c r="IX337" s="23"/>
    </row>
    <row r="338" spans="1:259" s="24" customFormat="1" ht="13.8" hidden="1">
      <c r="A338" s="24">
        <v>239</v>
      </c>
      <c r="B338" s="26">
        <f t="shared" ca="1" si="131"/>
        <v>52937</v>
      </c>
      <c r="C338" s="25">
        <f t="shared" si="138"/>
        <v>0</v>
      </c>
      <c r="D338" s="25">
        <f t="shared" si="139"/>
        <v>0</v>
      </c>
      <c r="E338" s="25"/>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c r="BV338" s="23"/>
      <c r="BW338" s="23"/>
      <c r="BX338" s="23"/>
      <c r="BY338" s="23"/>
      <c r="BZ338" s="23"/>
      <c r="CA338" s="23"/>
      <c r="CB338" s="23"/>
      <c r="CC338" s="23"/>
      <c r="CD338" s="23"/>
      <c r="CE338" s="23"/>
      <c r="CF338" s="23"/>
      <c r="CG338" s="23"/>
      <c r="CH338" s="23"/>
      <c r="CI338" s="23"/>
      <c r="CJ338" s="23"/>
      <c r="CK338" s="23"/>
      <c r="CL338" s="23"/>
      <c r="CM338" s="23"/>
      <c r="CN338" s="23"/>
      <c r="CO338" s="23"/>
      <c r="CP338" s="23"/>
      <c r="CQ338" s="23"/>
      <c r="CR338" s="23"/>
      <c r="CS338" s="23"/>
      <c r="CT338" s="23"/>
      <c r="CU338" s="23"/>
      <c r="CV338" s="23"/>
      <c r="CW338" s="23"/>
      <c r="CX338" s="23"/>
      <c r="CY338" s="23"/>
      <c r="CZ338" s="23"/>
      <c r="DA338" s="23"/>
      <c r="DB338" s="23"/>
      <c r="DC338" s="23"/>
      <c r="DD338" s="23"/>
      <c r="DE338" s="23"/>
      <c r="DF338" s="23"/>
      <c r="DG338" s="23"/>
      <c r="DH338" s="23"/>
      <c r="DI338" s="23"/>
      <c r="DJ338" s="23"/>
      <c r="DK338" s="23"/>
      <c r="DL338" s="23"/>
      <c r="DM338" s="23"/>
      <c r="DN338" s="23"/>
      <c r="DO338" s="23"/>
      <c r="DP338" s="23"/>
      <c r="DQ338" s="23"/>
      <c r="DR338" s="23"/>
      <c r="DS338" s="23"/>
      <c r="DT338" s="23"/>
      <c r="DU338" s="23"/>
      <c r="DV338" s="23"/>
      <c r="DW338" s="23"/>
      <c r="DX338" s="23"/>
      <c r="DY338" s="23"/>
      <c r="DZ338" s="23"/>
      <c r="EA338" s="23"/>
      <c r="EB338" s="23"/>
      <c r="EC338" s="23"/>
      <c r="ED338" s="23"/>
      <c r="EE338" s="23"/>
      <c r="EF338" s="23"/>
      <c r="EG338" s="23"/>
      <c r="EH338" s="23"/>
      <c r="EI338" s="23"/>
      <c r="EJ338" s="23"/>
      <c r="EK338" s="23"/>
      <c r="EL338" s="23"/>
      <c r="EM338" s="23"/>
      <c r="EN338" s="23"/>
      <c r="EO338" s="23"/>
      <c r="EP338" s="23"/>
      <c r="EQ338" s="23"/>
      <c r="ER338" s="23"/>
      <c r="ES338" s="23"/>
      <c r="ET338" s="23"/>
      <c r="EU338" s="23"/>
      <c r="EV338" s="23"/>
      <c r="EW338" s="23"/>
      <c r="EX338" s="23"/>
      <c r="EY338" s="23"/>
      <c r="EZ338" s="23"/>
      <c r="FA338" s="23"/>
      <c r="FB338" s="23"/>
      <c r="FC338" s="23"/>
      <c r="FD338" s="23"/>
      <c r="FE338" s="23"/>
      <c r="FF338" s="23"/>
      <c r="FG338" s="23"/>
      <c r="FH338" s="23"/>
      <c r="FI338" s="23"/>
      <c r="FJ338" s="23"/>
      <c r="FK338" s="23"/>
      <c r="FL338" s="23"/>
      <c r="FM338" s="23"/>
      <c r="FN338" s="23"/>
      <c r="FO338" s="23"/>
      <c r="FP338" s="23"/>
      <c r="FQ338" s="23"/>
      <c r="FR338" s="23"/>
      <c r="FS338" s="23"/>
      <c r="FT338" s="23"/>
      <c r="FU338" s="23"/>
      <c r="FV338" s="23"/>
      <c r="FW338" s="23"/>
      <c r="FX338" s="23"/>
      <c r="FY338" s="23"/>
      <c r="FZ338" s="23"/>
      <c r="GA338" s="23"/>
      <c r="GB338" s="23"/>
      <c r="GC338" s="23"/>
      <c r="GD338" s="23"/>
      <c r="GE338" s="23"/>
      <c r="GF338" s="23"/>
      <c r="GG338" s="23"/>
      <c r="GH338" s="23"/>
      <c r="GI338" s="23"/>
      <c r="GJ338" s="23"/>
      <c r="GK338" s="23"/>
      <c r="GL338" s="23"/>
      <c r="GM338" s="23"/>
      <c r="GN338" s="23"/>
      <c r="GO338" s="23"/>
      <c r="GP338" s="23"/>
      <c r="GQ338" s="23"/>
      <c r="GR338" s="23"/>
      <c r="GS338" s="23"/>
      <c r="GT338" s="23"/>
      <c r="GU338" s="23"/>
      <c r="GV338" s="23"/>
      <c r="GW338" s="23"/>
      <c r="GX338" s="23"/>
      <c r="GY338" s="23"/>
      <c r="GZ338" s="23"/>
      <c r="HA338" s="23"/>
      <c r="HB338" s="23"/>
      <c r="HC338" s="23"/>
      <c r="HD338" s="23"/>
      <c r="HE338" s="23"/>
      <c r="HF338" s="23"/>
      <c r="HG338" s="23"/>
      <c r="HH338" s="23"/>
      <c r="HI338" s="23"/>
      <c r="HJ338" s="23"/>
      <c r="HK338" s="23"/>
      <c r="HL338" s="23"/>
      <c r="HM338" s="23"/>
      <c r="HN338" s="23"/>
      <c r="HO338" s="23"/>
      <c r="HP338" s="23"/>
      <c r="HQ338" s="23"/>
      <c r="HR338" s="23"/>
      <c r="HS338" s="23"/>
      <c r="HT338" s="23"/>
      <c r="HU338" s="23"/>
      <c r="HV338" s="23"/>
      <c r="HW338" s="23"/>
      <c r="HX338" s="23"/>
      <c r="HY338" s="23"/>
      <c r="HZ338" s="23"/>
      <c r="IA338" s="23"/>
      <c r="IB338" s="23"/>
      <c r="IC338" s="23"/>
      <c r="ID338" s="23"/>
      <c r="IE338" s="23"/>
      <c r="IF338" s="23"/>
      <c r="IG338" s="23"/>
      <c r="IH338" s="23"/>
      <c r="II338" s="23"/>
      <c r="IJ338" s="23"/>
      <c r="IK338" s="23"/>
      <c r="IL338" s="23"/>
      <c r="IM338" s="23"/>
      <c r="IN338" s="23"/>
      <c r="IO338" s="23"/>
      <c r="IP338" s="23"/>
      <c r="IQ338" s="23"/>
      <c r="IR338" s="23"/>
      <c r="IS338" s="23"/>
      <c r="IT338" s="23"/>
      <c r="IU338" s="23"/>
      <c r="IV338" s="23"/>
      <c r="IW338" s="23"/>
      <c r="IX338" s="23"/>
    </row>
    <row r="339" spans="1:259" s="24" customFormat="1" ht="13.8" hidden="1">
      <c r="A339" s="24">
        <v>240</v>
      </c>
      <c r="B339" s="26">
        <f t="shared" ca="1" si="131"/>
        <v>52968</v>
      </c>
      <c r="C339" s="25">
        <f t="shared" si="138"/>
        <v>0</v>
      </c>
      <c r="D339" s="25">
        <f t="shared" si="139"/>
        <v>0</v>
      </c>
      <c r="E339" s="25"/>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c r="BV339" s="23"/>
      <c r="BW339" s="23"/>
      <c r="BX339" s="23"/>
      <c r="BY339" s="23"/>
      <c r="BZ339" s="23"/>
      <c r="CA339" s="23"/>
      <c r="CB339" s="23"/>
      <c r="CC339" s="23"/>
      <c r="CD339" s="23"/>
      <c r="CE339" s="23"/>
      <c r="CF339" s="23"/>
      <c r="CG339" s="23"/>
      <c r="CH339" s="23"/>
      <c r="CI339" s="23"/>
      <c r="CJ339" s="23"/>
      <c r="CK339" s="23"/>
      <c r="CL339" s="23"/>
      <c r="CM339" s="23"/>
      <c r="CN339" s="23"/>
      <c r="CO339" s="23"/>
      <c r="CP339" s="23"/>
      <c r="CQ339" s="23"/>
      <c r="CR339" s="23"/>
      <c r="CS339" s="23"/>
      <c r="CT339" s="23"/>
      <c r="CU339" s="23"/>
      <c r="CV339" s="23"/>
      <c r="CW339" s="23"/>
      <c r="CX339" s="23"/>
      <c r="CY339" s="23"/>
      <c r="CZ339" s="23"/>
      <c r="DA339" s="23"/>
      <c r="DB339" s="23"/>
      <c r="DC339" s="23"/>
      <c r="DD339" s="23"/>
      <c r="DE339" s="23"/>
      <c r="DF339" s="23"/>
      <c r="DG339" s="23"/>
      <c r="DH339" s="23"/>
      <c r="DI339" s="23"/>
      <c r="DJ339" s="23"/>
      <c r="DK339" s="23"/>
      <c r="DL339" s="23"/>
      <c r="DM339" s="23"/>
      <c r="DN339" s="23"/>
      <c r="DO339" s="23"/>
      <c r="DP339" s="23"/>
      <c r="DQ339" s="23"/>
      <c r="DR339" s="23"/>
      <c r="DS339" s="23"/>
      <c r="DT339" s="23"/>
      <c r="DU339" s="23"/>
      <c r="DV339" s="23"/>
      <c r="DW339" s="23"/>
      <c r="DX339" s="23"/>
      <c r="DY339" s="23"/>
      <c r="DZ339" s="23"/>
      <c r="EA339" s="23"/>
      <c r="EB339" s="23"/>
      <c r="EC339" s="23"/>
      <c r="ED339" s="23"/>
      <c r="EE339" s="23"/>
      <c r="EF339" s="23"/>
      <c r="EG339" s="23"/>
      <c r="EH339" s="23"/>
      <c r="EI339" s="23"/>
      <c r="EJ339" s="23"/>
      <c r="EK339" s="23"/>
      <c r="EL339" s="23"/>
      <c r="EM339" s="23"/>
      <c r="EN339" s="23"/>
      <c r="EO339" s="23"/>
      <c r="EP339" s="23"/>
      <c r="EQ339" s="23"/>
      <c r="ER339" s="23"/>
      <c r="ES339" s="23"/>
      <c r="ET339" s="23"/>
      <c r="EU339" s="23"/>
      <c r="EV339" s="23"/>
      <c r="EW339" s="23"/>
      <c r="EX339" s="23"/>
      <c r="EY339" s="23"/>
      <c r="EZ339" s="23"/>
      <c r="FA339" s="23"/>
      <c r="FB339" s="23"/>
      <c r="FC339" s="23"/>
      <c r="FD339" s="23"/>
      <c r="FE339" s="23"/>
      <c r="FF339" s="23"/>
      <c r="FG339" s="23"/>
      <c r="FH339" s="23"/>
      <c r="FI339" s="23"/>
      <c r="FJ339" s="23"/>
      <c r="FK339" s="23"/>
      <c r="FL339" s="23"/>
      <c r="FM339" s="23"/>
      <c r="FN339" s="23"/>
      <c r="FO339" s="23"/>
      <c r="FP339" s="23"/>
      <c r="FQ339" s="23"/>
      <c r="FR339" s="23"/>
      <c r="FS339" s="23"/>
      <c r="FT339" s="23"/>
      <c r="FU339" s="23"/>
      <c r="FV339" s="23"/>
      <c r="FW339" s="23"/>
      <c r="FX339" s="23"/>
      <c r="FY339" s="23"/>
      <c r="FZ339" s="23"/>
      <c r="GA339" s="23"/>
      <c r="GB339" s="23"/>
      <c r="GC339" s="23"/>
      <c r="GD339" s="23"/>
      <c r="GE339" s="23"/>
      <c r="GF339" s="23"/>
      <c r="GG339" s="23"/>
      <c r="GH339" s="23"/>
      <c r="GI339" s="23"/>
      <c r="GJ339" s="23"/>
      <c r="GK339" s="23"/>
      <c r="GL339" s="23"/>
      <c r="GM339" s="23"/>
      <c r="GN339" s="23"/>
      <c r="GO339" s="23"/>
      <c r="GP339" s="23"/>
      <c r="GQ339" s="23"/>
      <c r="GR339" s="23"/>
      <c r="GS339" s="23"/>
      <c r="GT339" s="23"/>
      <c r="GU339" s="23"/>
      <c r="GV339" s="23"/>
      <c r="GW339" s="23"/>
      <c r="GX339" s="23"/>
      <c r="GY339" s="23"/>
      <c r="GZ339" s="23"/>
      <c r="HA339" s="23"/>
      <c r="HB339" s="23"/>
      <c r="HC339" s="23"/>
      <c r="HD339" s="23"/>
      <c r="HE339" s="23"/>
      <c r="HF339" s="23"/>
      <c r="HG339" s="23"/>
      <c r="HH339" s="23"/>
      <c r="HI339" s="23"/>
      <c r="HJ339" s="23"/>
      <c r="HK339" s="23"/>
      <c r="HL339" s="23"/>
      <c r="HM339" s="23"/>
      <c r="HN339" s="23"/>
      <c r="HO339" s="23"/>
      <c r="HP339" s="23"/>
      <c r="HQ339" s="23"/>
      <c r="HR339" s="23"/>
      <c r="HS339" s="23"/>
      <c r="HT339" s="23"/>
      <c r="HU339" s="23"/>
      <c r="HV339" s="23"/>
      <c r="HW339" s="23"/>
      <c r="HX339" s="23"/>
      <c r="HY339" s="23"/>
      <c r="HZ339" s="23"/>
      <c r="IA339" s="23"/>
      <c r="IB339" s="23"/>
      <c r="IC339" s="23"/>
      <c r="ID339" s="23"/>
      <c r="IE339" s="23"/>
      <c r="IF339" s="23"/>
      <c r="IG339" s="23"/>
      <c r="IH339" s="23"/>
      <c r="II339" s="23"/>
      <c r="IJ339" s="23"/>
      <c r="IK339" s="23"/>
      <c r="IL339" s="23"/>
      <c r="IM339" s="23"/>
      <c r="IN339" s="23"/>
      <c r="IO339" s="23"/>
      <c r="IP339" s="23"/>
      <c r="IQ339" s="23"/>
      <c r="IR339" s="23"/>
      <c r="IS339" s="23"/>
      <c r="IT339" s="23"/>
      <c r="IU339" s="23"/>
      <c r="IV339" s="23"/>
      <c r="IW339" s="23"/>
      <c r="IX339" s="23"/>
    </row>
    <row r="340" spans="1:259" s="24" customFormat="1" ht="13.8" hidden="1">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c r="BV340" s="23"/>
      <c r="BW340" s="23"/>
      <c r="BX340" s="23"/>
      <c r="BY340" s="23"/>
      <c r="BZ340" s="23"/>
      <c r="CA340" s="23"/>
      <c r="CB340" s="23"/>
      <c r="CC340" s="23"/>
      <c r="CD340" s="23"/>
      <c r="CE340" s="23"/>
      <c r="CF340" s="23"/>
      <c r="CG340" s="23"/>
      <c r="CH340" s="23"/>
      <c r="CI340" s="23"/>
      <c r="CJ340" s="23"/>
      <c r="CK340" s="23"/>
      <c r="CL340" s="23"/>
      <c r="CM340" s="23"/>
      <c r="CN340" s="23"/>
      <c r="CO340" s="23"/>
      <c r="CP340" s="23"/>
      <c r="CQ340" s="23"/>
      <c r="CR340" s="23"/>
      <c r="CS340" s="23"/>
      <c r="CT340" s="23"/>
      <c r="CU340" s="23"/>
      <c r="CV340" s="23"/>
      <c r="CW340" s="23"/>
      <c r="CX340" s="23"/>
      <c r="CY340" s="23"/>
      <c r="CZ340" s="23"/>
      <c r="DA340" s="23"/>
      <c r="DB340" s="23"/>
      <c r="DC340" s="23"/>
      <c r="DD340" s="23"/>
      <c r="DE340" s="23"/>
      <c r="DF340" s="23"/>
      <c r="DG340" s="23"/>
      <c r="DH340" s="23"/>
      <c r="DI340" s="23"/>
      <c r="DJ340" s="23"/>
      <c r="DK340" s="23"/>
      <c r="DL340" s="23"/>
      <c r="DM340" s="23"/>
      <c r="DN340" s="23"/>
      <c r="DO340" s="23"/>
      <c r="DP340" s="23"/>
      <c r="DQ340" s="23"/>
      <c r="DR340" s="23"/>
      <c r="DS340" s="23"/>
      <c r="DT340" s="23"/>
      <c r="DU340" s="23"/>
      <c r="DV340" s="23"/>
      <c r="DW340" s="23"/>
      <c r="DX340" s="23"/>
      <c r="DY340" s="23"/>
      <c r="DZ340" s="23"/>
      <c r="EA340" s="23"/>
      <c r="EB340" s="23"/>
      <c r="EC340" s="23"/>
      <c r="ED340" s="23"/>
      <c r="EE340" s="23"/>
      <c r="EF340" s="23"/>
      <c r="EG340" s="23"/>
      <c r="EH340" s="23"/>
      <c r="EI340" s="23"/>
      <c r="EJ340" s="23"/>
      <c r="EK340" s="23"/>
      <c r="EL340" s="23"/>
      <c r="EM340" s="23"/>
      <c r="EN340" s="23"/>
      <c r="EO340" s="23"/>
      <c r="EP340" s="23"/>
      <c r="EQ340" s="23"/>
      <c r="ER340" s="23"/>
      <c r="ES340" s="23"/>
      <c r="ET340" s="23"/>
      <c r="EU340" s="23"/>
      <c r="EV340" s="23"/>
      <c r="EW340" s="23"/>
      <c r="EX340" s="23"/>
      <c r="EY340" s="23"/>
      <c r="EZ340" s="23"/>
      <c r="FA340" s="23"/>
      <c r="FB340" s="23"/>
      <c r="FC340" s="23"/>
      <c r="FD340" s="23"/>
      <c r="FE340" s="23"/>
      <c r="FF340" s="23"/>
      <c r="FG340" s="23"/>
      <c r="FH340" s="23"/>
      <c r="FI340" s="23"/>
      <c r="FJ340" s="23"/>
      <c r="FK340" s="23"/>
      <c r="FL340" s="23"/>
      <c r="FM340" s="23"/>
      <c r="FN340" s="23"/>
      <c r="FO340" s="23"/>
      <c r="FP340" s="23"/>
      <c r="FQ340" s="23"/>
      <c r="FR340" s="23"/>
      <c r="FS340" s="23"/>
      <c r="FT340" s="23"/>
      <c r="FU340" s="23"/>
      <c r="FV340" s="23"/>
      <c r="FW340" s="23"/>
      <c r="FX340" s="23"/>
      <c r="FY340" s="23"/>
      <c r="FZ340" s="23"/>
      <c r="GA340" s="23"/>
      <c r="GB340" s="23"/>
      <c r="GC340" s="23"/>
      <c r="GD340" s="23"/>
      <c r="GE340" s="23"/>
      <c r="GF340" s="23"/>
      <c r="GG340" s="23"/>
      <c r="GH340" s="23"/>
      <c r="GI340" s="23"/>
      <c r="GJ340" s="23"/>
      <c r="GK340" s="23"/>
      <c r="GL340" s="23"/>
      <c r="GM340" s="23"/>
      <c r="GN340" s="23"/>
      <c r="GO340" s="23"/>
      <c r="GP340" s="23"/>
      <c r="GQ340" s="23"/>
      <c r="GR340" s="23"/>
      <c r="GS340" s="23"/>
      <c r="GT340" s="23"/>
      <c r="GU340" s="23"/>
      <c r="GV340" s="23"/>
      <c r="GW340" s="23"/>
      <c r="GX340" s="23"/>
      <c r="GY340" s="23"/>
      <c r="GZ340" s="23"/>
      <c r="HA340" s="23"/>
      <c r="HB340" s="23"/>
      <c r="HC340" s="23"/>
      <c r="HD340" s="23"/>
      <c r="HE340" s="23"/>
      <c r="HF340" s="23"/>
      <c r="HG340" s="23"/>
      <c r="HH340" s="23"/>
      <c r="HI340" s="23"/>
      <c r="HJ340" s="23"/>
      <c r="HK340" s="23"/>
      <c r="HL340" s="23"/>
      <c r="HM340" s="23"/>
      <c r="HN340" s="23"/>
      <c r="HO340" s="23"/>
      <c r="HP340" s="23"/>
      <c r="HQ340" s="23"/>
      <c r="HR340" s="23"/>
      <c r="HS340" s="23"/>
      <c r="HT340" s="23"/>
      <c r="HU340" s="23"/>
      <c r="HV340" s="23"/>
      <c r="HW340" s="23"/>
      <c r="HX340" s="23"/>
      <c r="HY340" s="23"/>
      <c r="HZ340" s="23"/>
      <c r="IA340" s="23"/>
      <c r="IB340" s="23"/>
      <c r="IC340" s="23"/>
      <c r="ID340" s="23"/>
      <c r="IE340" s="23"/>
      <c r="IF340" s="23"/>
      <c r="IG340" s="23"/>
      <c r="IH340" s="23"/>
      <c r="II340" s="23"/>
      <c r="IJ340" s="23"/>
      <c r="IK340" s="23"/>
      <c r="IL340" s="23"/>
      <c r="IM340" s="23"/>
      <c r="IN340" s="23"/>
      <c r="IO340" s="23"/>
      <c r="IP340" s="23"/>
      <c r="IQ340" s="23"/>
      <c r="IR340" s="23"/>
      <c r="IS340" s="23"/>
      <c r="IT340" s="23"/>
      <c r="IU340" s="23"/>
      <c r="IV340" s="23"/>
      <c r="IW340" s="23"/>
      <c r="IX340" s="23"/>
      <c r="IY340" s="23"/>
    </row>
  </sheetData>
  <sheetProtection algorithmName="SHA-512" hashValue="A29eY0W5taLjJ9fTQtMRpNXJnzm5urtKKkXUA1UTXPZE3cU2v+twkzChwQkEoTgt4qlFIJoOf9ozzsLZ7TzSOg==" saltValue="+1v3PTVl4GgU2IZKyvCtFw==" spinCount="100000" sheet="1" objects="1" scenarios="1"/>
  <mergeCells count="104">
    <mergeCell ref="A87:N87"/>
    <mergeCell ref="A88:N88"/>
    <mergeCell ref="A89:N89"/>
    <mergeCell ref="M36:N36"/>
    <mergeCell ref="M35:N35"/>
    <mergeCell ref="M34:N34"/>
    <mergeCell ref="M28:N28"/>
    <mergeCell ref="A30:L30"/>
    <mergeCell ref="N69:S69"/>
    <mergeCell ref="A33:L33"/>
    <mergeCell ref="M33:N33"/>
    <mergeCell ref="M30:N30"/>
    <mergeCell ref="A29:N29"/>
    <mergeCell ref="A54:A55"/>
    <mergeCell ref="B39:G39"/>
    <mergeCell ref="A11:K11"/>
    <mergeCell ref="M11:N11"/>
    <mergeCell ref="A12:K12"/>
    <mergeCell ref="M12:N12"/>
    <mergeCell ref="A28:L28"/>
    <mergeCell ref="A27:L27"/>
    <mergeCell ref="A16:L16"/>
    <mergeCell ref="A21:I21"/>
    <mergeCell ref="A20:L20"/>
    <mergeCell ref="A13:L13"/>
    <mergeCell ref="M13:N13"/>
    <mergeCell ref="A14:L14"/>
    <mergeCell ref="A15:L15"/>
    <mergeCell ref="M20:N20"/>
    <mergeCell ref="M16:N16"/>
    <mergeCell ref="M15:N15"/>
    <mergeCell ref="M17:N17"/>
    <mergeCell ref="A17:L17"/>
    <mergeCell ref="M14:N14"/>
    <mergeCell ref="A19:L19"/>
    <mergeCell ref="M19:N19"/>
    <mergeCell ref="A22:N22"/>
    <mergeCell ref="A18:L18"/>
    <mergeCell ref="M18:N18"/>
    <mergeCell ref="A1:N1"/>
    <mergeCell ref="A2:N2"/>
    <mergeCell ref="A3:N3"/>
    <mergeCell ref="A4:N4"/>
    <mergeCell ref="A5:L5"/>
    <mergeCell ref="M5:N5"/>
    <mergeCell ref="A8:L8"/>
    <mergeCell ref="A9:K9"/>
    <mergeCell ref="A10:K10"/>
    <mergeCell ref="M10:N10"/>
    <mergeCell ref="M9:N9"/>
    <mergeCell ref="M8:N8"/>
    <mergeCell ref="A6:L6"/>
    <mergeCell ref="M6:N6"/>
    <mergeCell ref="A7:L7"/>
    <mergeCell ref="M7:N7"/>
    <mergeCell ref="M25:N25"/>
    <mergeCell ref="A26:L26"/>
    <mergeCell ref="M26:N26"/>
    <mergeCell ref="M27:N27"/>
    <mergeCell ref="M21:N21"/>
    <mergeCell ref="M31:N31"/>
    <mergeCell ref="A23:L23"/>
    <mergeCell ref="M23:N23"/>
    <mergeCell ref="A24:L24"/>
    <mergeCell ref="M24:N24"/>
    <mergeCell ref="A25:L25"/>
    <mergeCell ref="AF39:AK39"/>
    <mergeCell ref="A39:A40"/>
    <mergeCell ref="A31:L31"/>
    <mergeCell ref="A34:L34"/>
    <mergeCell ref="A35:L35"/>
    <mergeCell ref="A36:L36"/>
    <mergeCell ref="A37:L37"/>
    <mergeCell ref="M37:N37"/>
    <mergeCell ref="H39:M39"/>
    <mergeCell ref="N39:S39"/>
    <mergeCell ref="T39:Y39"/>
    <mergeCell ref="Z39:AE39"/>
    <mergeCell ref="A32:L32"/>
    <mergeCell ref="M32:N32"/>
    <mergeCell ref="AL39:AQ39"/>
    <mergeCell ref="AL54:AQ54"/>
    <mergeCell ref="AF54:AK54"/>
    <mergeCell ref="B69:G69"/>
    <mergeCell ref="H69:M69"/>
    <mergeCell ref="A96:B97"/>
    <mergeCell ref="C96:H96"/>
    <mergeCell ref="C97:H97"/>
    <mergeCell ref="A90:R90"/>
    <mergeCell ref="A91:R91"/>
    <mergeCell ref="A92:R92"/>
    <mergeCell ref="A94:B94"/>
    <mergeCell ref="C94:H94"/>
    <mergeCell ref="A69:A70"/>
    <mergeCell ref="B54:G54"/>
    <mergeCell ref="H54:M54"/>
    <mergeCell ref="N54:S54"/>
    <mergeCell ref="T54:Y54"/>
    <mergeCell ref="Z54:AE54"/>
    <mergeCell ref="Z69:AE69"/>
    <mergeCell ref="AF69:AK69"/>
    <mergeCell ref="T69:Y69"/>
    <mergeCell ref="A85:N85"/>
    <mergeCell ref="A86:N86"/>
  </mergeCells>
  <pageMargins left="3.937007874015748E-2" right="3.937007874015748E-2" top="0.15748031496062992" bottom="0.15748031496062992" header="3.937007874015748E-2" footer="3.937007874015748E-2"/>
  <pageSetup paperSize="9" scale="3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from>
                    <xdr:col>11</xdr:col>
                    <xdr:colOff>975360</xdr:colOff>
                    <xdr:row>16</xdr:row>
                    <xdr:rowOff>335280</xdr:rowOff>
                  </from>
                  <to>
                    <xdr:col>14</xdr:col>
                    <xdr:colOff>30480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4140625" defaultRowHeight="15" customHeight="1"/>
  <cols>
    <col min="1" max="26" width="8.6640625"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workbookViewId="0"/>
  </sheetViews>
  <sheetFormatPr defaultColWidth="14.44140625" defaultRowHeight="15" customHeight="1"/>
  <cols>
    <col min="1" max="2" width="8.6640625" customWidth="1"/>
    <col min="3" max="3" width="15.33203125" customWidth="1"/>
    <col min="4" max="10" width="14.6640625" customWidth="1"/>
    <col min="11" max="11" width="10.33203125" customWidth="1"/>
    <col min="12" max="13" width="10.88671875" customWidth="1"/>
    <col min="14" max="14" width="12.5546875" customWidth="1"/>
    <col min="15" max="32" width="8.6640625" customWidth="1"/>
  </cols>
  <sheetData>
    <row r="1" spans="1:31" ht="12.75" customHeight="1">
      <c r="D1" s="2">
        <v>0</v>
      </c>
      <c r="E1" s="2">
        <f t="shared" ref="E1:K1" si="0">D2</f>
        <v>1</v>
      </c>
      <c r="F1" s="2">
        <f t="shared" si="0"/>
        <v>2</v>
      </c>
      <c r="G1" s="2">
        <f t="shared" si="0"/>
        <v>3</v>
      </c>
      <c r="H1" s="2">
        <f t="shared" si="0"/>
        <v>4</v>
      </c>
      <c r="I1" s="2">
        <f t="shared" si="0"/>
        <v>5</v>
      </c>
      <c r="J1" s="2">
        <f t="shared" si="0"/>
        <v>6</v>
      </c>
      <c r="K1" s="2">
        <f t="shared" si="0"/>
        <v>7</v>
      </c>
    </row>
    <row r="2" spans="1:31" ht="12.75" customHeight="1">
      <c r="D2" s="2">
        <v>1</v>
      </c>
      <c r="E2" s="2">
        <v>2</v>
      </c>
      <c r="F2" s="2">
        <v>3</v>
      </c>
      <c r="G2" s="2">
        <v>4</v>
      </c>
      <c r="H2" s="2">
        <v>5</v>
      </c>
      <c r="I2" s="2">
        <v>6</v>
      </c>
      <c r="J2" s="2">
        <v>7</v>
      </c>
      <c r="K2" s="3">
        <v>99</v>
      </c>
    </row>
    <row r="3" spans="1:31" ht="12.75" customHeight="1">
      <c r="D3" s="2" t="str">
        <f t="shared" ref="D3:J3" si="1">CONCATENATE("Від ",D1," до ",D2," років")</f>
        <v>Від 0 до 1 років</v>
      </c>
      <c r="E3" s="2" t="str">
        <f t="shared" si="1"/>
        <v>Від 1 до 2 років</v>
      </c>
      <c r="F3" s="2" t="str">
        <f t="shared" si="1"/>
        <v>Від 2 до 3 років</v>
      </c>
      <c r="G3" s="2" t="str">
        <f t="shared" si="1"/>
        <v>Від 3 до 4 років</v>
      </c>
      <c r="H3" s="2" t="str">
        <f t="shared" si="1"/>
        <v>Від 4 до 5 років</v>
      </c>
      <c r="I3" s="2" t="str">
        <f t="shared" si="1"/>
        <v>Від 5 до 6 років</v>
      </c>
      <c r="J3" s="2" t="str">
        <f t="shared" si="1"/>
        <v>Від 6 до 7 років</v>
      </c>
      <c r="K3" s="3" t="str">
        <f>CONCATENATE("Від ",K1," років")</f>
        <v>Від 7 років</v>
      </c>
      <c r="N3" s="4"/>
    </row>
    <row r="4" spans="1:31" ht="12.75" customHeight="1">
      <c r="A4" s="2">
        <v>0</v>
      </c>
      <c r="B4" s="2">
        <v>0.1</v>
      </c>
      <c r="C4" s="2" t="str">
        <f t="shared" ref="C4:C10" si="2">CONCATENATE("Від ",A4*100,"% до ",B4*100,"%")</f>
        <v>Від 0% до 10%</v>
      </c>
      <c r="D4" s="5">
        <v>1.4999999999999999E-2</v>
      </c>
      <c r="E4" s="5"/>
      <c r="F4" s="5"/>
      <c r="G4" s="6"/>
      <c r="H4" s="6"/>
      <c r="I4" s="6"/>
      <c r="J4" s="6"/>
      <c r="K4" s="7"/>
      <c r="N4" s="4"/>
    </row>
    <row r="5" spans="1:31" ht="12.75" customHeight="1">
      <c r="A5" s="8">
        <v>0.1</v>
      </c>
      <c r="B5" s="8">
        <v>0.2</v>
      </c>
      <c r="C5" s="2" t="str">
        <f t="shared" si="2"/>
        <v>Від 10% до 20%</v>
      </c>
      <c r="D5" s="5">
        <v>1.4999999999999999E-2</v>
      </c>
      <c r="E5" s="5">
        <v>1.4999999999999999E-2</v>
      </c>
      <c r="F5" s="5">
        <v>1.4999999999999999E-2</v>
      </c>
      <c r="G5" s="5">
        <v>1.4999999999999999E-2</v>
      </c>
      <c r="H5" s="5">
        <v>1.4999999999999999E-2</v>
      </c>
      <c r="I5" s="5">
        <v>1.4999999999999999E-2</v>
      </c>
      <c r="J5" s="5">
        <v>1.4999999999999999E-2</v>
      </c>
      <c r="K5" s="5">
        <v>1.4999999999999999E-2</v>
      </c>
      <c r="N5" s="4"/>
      <c r="O5" s="9"/>
      <c r="P5" s="10"/>
      <c r="Q5" s="10"/>
      <c r="R5" s="10"/>
      <c r="S5" s="10"/>
      <c r="T5" s="10"/>
      <c r="U5" s="10"/>
      <c r="V5" s="10"/>
    </row>
    <row r="6" spans="1:31" ht="12.75" customHeight="1">
      <c r="A6" s="8">
        <f t="shared" ref="A6:A10" si="3">B5</f>
        <v>0.2</v>
      </c>
      <c r="B6" s="8">
        <v>0.3</v>
      </c>
      <c r="C6" s="2" t="str">
        <f t="shared" si="2"/>
        <v>Від 20% до 30%</v>
      </c>
      <c r="D6" s="5">
        <v>1.4999999999999999E-2</v>
      </c>
      <c r="E6" s="5">
        <v>1.4999999999999999E-2</v>
      </c>
      <c r="F6" s="5">
        <v>1.4999999999999999E-2</v>
      </c>
      <c r="G6" s="5">
        <v>1.4999999999999999E-2</v>
      </c>
      <c r="H6" s="5">
        <v>1.4999999999999999E-2</v>
      </c>
      <c r="I6" s="5">
        <v>1.4999999999999999E-2</v>
      </c>
      <c r="J6" s="5">
        <v>1.4999999999999999E-2</v>
      </c>
      <c r="K6" s="5">
        <v>1.4999999999999999E-2</v>
      </c>
      <c r="N6" s="4"/>
      <c r="O6" s="10"/>
      <c r="P6" s="10"/>
      <c r="Q6" s="10"/>
      <c r="R6" s="10"/>
      <c r="S6" s="10"/>
      <c r="T6" s="10"/>
      <c r="U6" s="10"/>
      <c r="V6" s="10"/>
    </row>
    <row r="7" spans="1:31" ht="12.75" customHeight="1">
      <c r="A7" s="8">
        <f t="shared" si="3"/>
        <v>0.3</v>
      </c>
      <c r="B7" s="8">
        <v>0.4</v>
      </c>
      <c r="C7" s="2" t="str">
        <f t="shared" si="2"/>
        <v>Від 30% до 40%</v>
      </c>
      <c r="D7" s="5">
        <v>1.4999999999999999E-2</v>
      </c>
      <c r="E7" s="5">
        <v>1.4999999999999999E-2</v>
      </c>
      <c r="F7" s="5">
        <v>1.4999999999999999E-2</v>
      </c>
      <c r="G7" s="5">
        <v>1.4999999999999999E-2</v>
      </c>
      <c r="H7" s="5">
        <v>1.4999999999999999E-2</v>
      </c>
      <c r="I7" s="5">
        <v>1.4999999999999999E-2</v>
      </c>
      <c r="J7" s="5">
        <v>1.4999999999999999E-2</v>
      </c>
      <c r="K7" s="5">
        <v>1.4999999999999999E-2</v>
      </c>
      <c r="M7" s="4"/>
      <c r="N7" s="1"/>
      <c r="O7" s="1"/>
      <c r="P7" s="1"/>
      <c r="Q7" s="10"/>
      <c r="R7" s="10"/>
      <c r="S7" s="10"/>
      <c r="T7" s="10"/>
      <c r="U7" s="10"/>
      <c r="V7" s="10"/>
    </row>
    <row r="8" spans="1:31" ht="12.75" customHeight="1">
      <c r="A8" s="8">
        <f t="shared" si="3"/>
        <v>0.4</v>
      </c>
      <c r="B8" s="8">
        <v>0.5</v>
      </c>
      <c r="C8" s="2" t="str">
        <f t="shared" si="2"/>
        <v>Від 40% до 50%</v>
      </c>
      <c r="D8" s="5">
        <v>1.4999999999999999E-2</v>
      </c>
      <c r="E8" s="5">
        <v>1.4999999999999999E-2</v>
      </c>
      <c r="F8" s="5">
        <v>1.4999999999999999E-2</v>
      </c>
      <c r="G8" s="5">
        <v>1.4999999999999999E-2</v>
      </c>
      <c r="H8" s="5">
        <v>1.4999999999999999E-2</v>
      </c>
      <c r="I8" s="5">
        <v>1.4999999999999999E-2</v>
      </c>
      <c r="J8" s="5">
        <v>1.4999999999999999E-2</v>
      </c>
      <c r="K8" s="5">
        <v>1.4999999999999999E-2</v>
      </c>
      <c r="M8" s="1"/>
      <c r="N8" s="1"/>
      <c r="O8" s="1"/>
      <c r="P8" s="1"/>
      <c r="Q8" s="10"/>
      <c r="R8" s="10"/>
      <c r="S8" s="10"/>
      <c r="T8" s="10"/>
      <c r="U8" s="10"/>
      <c r="V8" s="10"/>
    </row>
    <row r="9" spans="1:31" ht="12.75" customHeight="1">
      <c r="A9" s="8">
        <f t="shared" si="3"/>
        <v>0.5</v>
      </c>
      <c r="B9" s="8">
        <v>0.6</v>
      </c>
      <c r="C9" s="2" t="str">
        <f t="shared" si="2"/>
        <v>Від 50% до 60%</v>
      </c>
      <c r="D9" s="5">
        <v>1.4999999999999999E-2</v>
      </c>
      <c r="E9" s="5">
        <v>1.4999999999999999E-2</v>
      </c>
      <c r="F9" s="5">
        <v>1.4999999999999999E-2</v>
      </c>
      <c r="G9" s="5">
        <v>1.4999999999999999E-2</v>
      </c>
      <c r="H9" s="5">
        <v>1.4999999999999999E-2</v>
      </c>
      <c r="I9" s="5">
        <v>1.4999999999999999E-2</v>
      </c>
      <c r="J9" s="5">
        <v>1.4999999999999999E-2</v>
      </c>
      <c r="K9" s="5">
        <v>1.4999999999999999E-2</v>
      </c>
      <c r="M9" s="1"/>
      <c r="N9" s="1"/>
      <c r="O9" s="1"/>
      <c r="P9" s="1"/>
      <c r="Q9" s="10"/>
      <c r="R9" s="10"/>
      <c r="S9" s="10"/>
      <c r="T9" s="10"/>
      <c r="U9" s="10"/>
      <c r="V9" s="10"/>
    </row>
    <row r="10" spans="1:31" ht="12.75" customHeight="1">
      <c r="A10" s="8">
        <f t="shared" si="3"/>
        <v>0.6</v>
      </c>
      <c r="B10" s="8">
        <v>0.7</v>
      </c>
      <c r="C10" s="2" t="str">
        <f t="shared" si="2"/>
        <v>Від 60% до 70%</v>
      </c>
      <c r="D10" s="5">
        <v>1.4999999999999999E-2</v>
      </c>
      <c r="E10" s="5">
        <v>1.4999999999999999E-2</v>
      </c>
      <c r="F10" s="5">
        <v>1.4999999999999999E-2</v>
      </c>
      <c r="G10" s="5">
        <v>1.4999999999999999E-2</v>
      </c>
      <c r="H10" s="5">
        <v>1.4999999999999999E-2</v>
      </c>
      <c r="I10" s="5">
        <v>1.4999999999999999E-2</v>
      </c>
      <c r="J10" s="5">
        <v>1.4999999999999999E-2</v>
      </c>
      <c r="K10" s="5">
        <v>1.4999999999999999E-2</v>
      </c>
      <c r="M10" s="1"/>
      <c r="N10" s="1"/>
      <c r="O10" s="1"/>
      <c r="P10" s="1"/>
      <c r="Q10" s="10"/>
      <c r="R10" s="10"/>
      <c r="S10" s="10"/>
      <c r="T10" s="10"/>
      <c r="U10" s="10"/>
      <c r="V10" s="10"/>
    </row>
    <row r="11" spans="1:31" ht="12.75" customHeight="1">
      <c r="A11" s="8">
        <v>0.7</v>
      </c>
      <c r="B11" s="8">
        <v>99</v>
      </c>
      <c r="C11" s="2" t="str">
        <f>CONCATENATE("Від ",A11*100,"%")</f>
        <v>Від 70%</v>
      </c>
      <c r="D11" s="5">
        <v>1.4999999999999999E-2</v>
      </c>
      <c r="E11" s="5">
        <v>1.4999999999999999E-2</v>
      </c>
      <c r="F11" s="5">
        <v>1.4999999999999999E-2</v>
      </c>
      <c r="G11" s="5">
        <v>1.4999999999999999E-2</v>
      </c>
      <c r="H11" s="5">
        <v>1.4999999999999999E-2</v>
      </c>
      <c r="I11" s="5">
        <v>1.4999999999999999E-2</v>
      </c>
      <c r="J11" s="5">
        <v>1.4999999999999999E-2</v>
      </c>
      <c r="K11" s="5">
        <v>1.4999999999999999E-2</v>
      </c>
      <c r="M11" s="1"/>
      <c r="N11" s="1"/>
      <c r="O11" s="1"/>
      <c r="P11" s="1"/>
      <c r="Q11" s="10"/>
      <c r="R11" s="10"/>
      <c r="S11" s="10"/>
      <c r="T11" s="10"/>
      <c r="U11" s="10"/>
      <c r="V11" s="10"/>
    </row>
    <row r="12" spans="1:31" ht="12.75" customHeight="1">
      <c r="K12" s="11"/>
      <c r="M12" s="1"/>
      <c r="N12" s="1" t="e">
        <f>SUM(IF(Лист1!$A$17:$A$22&lt;=[0]!avans2,IF(Лист1!$B$17:$B$22&gt;[0]!avans2,IF(Лист1!$D$1:$H$1&lt;[0]!strok2/12,IF(Лист1!$D$2:$H$2&gt;=[0]!strok2/12,Лист1!$D$17:$H$22,0),0),0),0))</f>
        <v>#VALUE!</v>
      </c>
      <c r="O12" s="1"/>
      <c r="P12" s="1"/>
      <c r="Q12" s="10"/>
      <c r="R12" s="10"/>
      <c r="S12" s="10"/>
      <c r="T12" s="10"/>
      <c r="U12" s="10"/>
      <c r="V12" s="10"/>
    </row>
    <row r="13" spans="1:31" ht="12.75" customHeight="1">
      <c r="K13" s="11"/>
      <c r="M13" s="1"/>
      <c r="N13" s="1"/>
      <c r="O13" s="1"/>
      <c r="P13" s="1"/>
      <c r="Q13" s="10"/>
      <c r="R13" s="10"/>
      <c r="S13" s="10"/>
      <c r="T13" s="10"/>
      <c r="U13" s="10"/>
      <c r="V13" s="10"/>
    </row>
    <row r="14" spans="1:31" ht="12.75" customHeight="1">
      <c r="A14" s="8"/>
      <c r="B14" s="8"/>
      <c r="C14" s="8"/>
      <c r="D14" s="190" t="s">
        <v>62</v>
      </c>
      <c r="E14" s="191"/>
      <c r="F14" s="191"/>
      <c r="G14" s="191"/>
      <c r="H14" s="8"/>
      <c r="I14" s="8"/>
      <c r="J14" s="8"/>
      <c r="K14" s="12"/>
      <c r="L14" s="8"/>
      <c r="M14" s="1"/>
      <c r="N14" s="1"/>
      <c r="O14" s="1"/>
      <c r="P14" s="1"/>
      <c r="Q14" s="10"/>
      <c r="R14" s="10"/>
      <c r="S14" s="10"/>
      <c r="T14" s="10"/>
      <c r="U14" s="10"/>
      <c r="V14" s="10"/>
      <c r="W14" s="8"/>
      <c r="X14" s="8"/>
      <c r="Y14" s="8"/>
      <c r="Z14" s="8"/>
      <c r="AA14" s="8"/>
      <c r="AB14" s="8"/>
      <c r="AC14" s="8"/>
      <c r="AD14" s="8"/>
      <c r="AE14" s="8"/>
    </row>
    <row r="15" spans="1:31" ht="12.75" customHeight="1">
      <c r="A15" s="8"/>
      <c r="B15" s="8"/>
      <c r="C15" s="8"/>
      <c r="D15" s="8"/>
      <c r="E15" s="8"/>
      <c r="F15" s="8"/>
      <c r="G15" s="8"/>
      <c r="H15" s="8"/>
      <c r="I15" s="8"/>
      <c r="J15" s="8"/>
      <c r="K15" s="12"/>
      <c r="L15" s="1"/>
      <c r="M15" s="1"/>
      <c r="N15" s="1"/>
      <c r="O15" s="1"/>
      <c r="P15" s="1"/>
      <c r="Q15" s="10"/>
      <c r="R15" s="10"/>
      <c r="S15" s="10"/>
      <c r="T15" s="10"/>
      <c r="U15" s="10"/>
      <c r="V15" s="10"/>
      <c r="W15" s="8"/>
      <c r="X15" s="8"/>
      <c r="Y15" s="8"/>
      <c r="Z15" s="8"/>
      <c r="AA15" s="8"/>
      <c r="AB15" s="8"/>
      <c r="AC15" s="8"/>
      <c r="AD15" s="8"/>
      <c r="AE15" s="8"/>
    </row>
    <row r="16" spans="1:31" ht="12.75" customHeight="1">
      <c r="A16" s="8">
        <v>0.1</v>
      </c>
      <c r="B16" s="8">
        <v>0.2</v>
      </c>
      <c r="C16" s="13" t="s">
        <v>63</v>
      </c>
      <c r="D16" s="14">
        <v>19.5</v>
      </c>
      <c r="E16" s="14">
        <v>20.5</v>
      </c>
      <c r="F16" s="14">
        <v>21</v>
      </c>
      <c r="G16" s="14">
        <v>21.5</v>
      </c>
      <c r="H16" s="14">
        <v>21.5</v>
      </c>
      <c r="I16" s="15"/>
      <c r="J16" s="15"/>
      <c r="K16" s="16"/>
      <c r="L16" s="1"/>
      <c r="M16" s="1"/>
      <c r="N16" s="4"/>
      <c r="O16" s="10"/>
      <c r="P16" s="10"/>
      <c r="Q16" s="10"/>
      <c r="R16" s="10"/>
      <c r="S16" s="10"/>
      <c r="T16" s="10"/>
      <c r="U16" s="10"/>
      <c r="V16" s="10"/>
      <c r="W16" s="8"/>
      <c r="X16" s="8"/>
      <c r="Y16" s="8"/>
      <c r="Z16" s="8"/>
      <c r="AA16" s="8"/>
      <c r="AB16" s="8"/>
      <c r="AC16" s="8"/>
      <c r="AD16" s="8"/>
      <c r="AE16" s="8"/>
    </row>
    <row r="17" spans="1:32" ht="12.75" customHeight="1">
      <c r="A17" s="8">
        <f t="shared" ref="A17:A21" si="4">B16</f>
        <v>0.2</v>
      </c>
      <c r="B17" s="8">
        <v>0.3</v>
      </c>
      <c r="C17" s="13" t="s">
        <v>64</v>
      </c>
      <c r="D17" s="14">
        <v>19.5</v>
      </c>
      <c r="E17" s="14">
        <v>20.5</v>
      </c>
      <c r="F17" s="14">
        <v>21</v>
      </c>
      <c r="G17" s="14">
        <v>21.5</v>
      </c>
      <c r="H17" s="14">
        <v>21.5</v>
      </c>
      <c r="I17" s="17"/>
      <c r="J17" s="17"/>
      <c r="K17" s="17"/>
      <c r="L17" s="1"/>
      <c r="M17" s="1"/>
      <c r="N17" s="1"/>
      <c r="O17" s="10"/>
      <c r="P17" s="10"/>
      <c r="Q17" s="10"/>
      <c r="R17" s="10"/>
      <c r="S17" s="10"/>
      <c r="T17" s="10"/>
      <c r="U17" s="10"/>
      <c r="V17" s="10"/>
      <c r="W17" s="8"/>
      <c r="X17" s="8"/>
      <c r="Y17" s="8"/>
      <c r="Z17" s="8"/>
      <c r="AA17" s="8"/>
      <c r="AB17" s="8"/>
      <c r="AC17" s="8"/>
      <c r="AD17" s="8"/>
      <c r="AE17" s="8"/>
    </row>
    <row r="18" spans="1:32" ht="12.75" customHeight="1">
      <c r="A18" s="8">
        <f t="shared" si="4"/>
        <v>0.3</v>
      </c>
      <c r="B18" s="8">
        <v>0.4</v>
      </c>
      <c r="C18" s="18" t="s">
        <v>65</v>
      </c>
      <c r="D18" s="14">
        <v>19.5</v>
      </c>
      <c r="E18" s="14">
        <v>20.5</v>
      </c>
      <c r="F18" s="14">
        <v>21</v>
      </c>
      <c r="G18" s="14">
        <v>21.5</v>
      </c>
      <c r="H18" s="14">
        <v>21.5</v>
      </c>
      <c r="I18" s="17"/>
      <c r="J18" s="17"/>
      <c r="K18" s="17"/>
      <c r="L18" s="19">
        <f t="shared" ref="L18:L22" si="5">SUM(D18:J18)</f>
        <v>104</v>
      </c>
      <c r="M18" s="5"/>
      <c r="N18" s="4"/>
      <c r="O18" s="10"/>
      <c r="P18" s="10"/>
      <c r="Q18" s="10"/>
      <c r="R18" s="10"/>
      <c r="S18" s="10"/>
      <c r="T18" s="10"/>
      <c r="U18" s="10"/>
      <c r="V18" s="10"/>
      <c r="W18" s="8"/>
      <c r="X18" s="8"/>
      <c r="Y18" s="8"/>
      <c r="Z18" s="8"/>
      <c r="AA18" s="8"/>
      <c r="AB18" s="8"/>
      <c r="AC18" s="8"/>
      <c r="AD18" s="8"/>
      <c r="AE18" s="8"/>
      <c r="AF18" s="8"/>
    </row>
    <row r="19" spans="1:32" ht="12.75" customHeight="1">
      <c r="A19" s="8">
        <f t="shared" si="4"/>
        <v>0.4</v>
      </c>
      <c r="B19" s="8">
        <v>0.5</v>
      </c>
      <c r="C19" s="18" t="s">
        <v>66</v>
      </c>
      <c r="D19" s="14">
        <v>19.5</v>
      </c>
      <c r="E19" s="14">
        <v>20.5</v>
      </c>
      <c r="F19" s="14">
        <v>21</v>
      </c>
      <c r="G19" s="14">
        <v>21.5</v>
      </c>
      <c r="H19" s="14">
        <v>21.5</v>
      </c>
      <c r="I19" s="17"/>
      <c r="J19" s="17"/>
      <c r="K19" s="17"/>
      <c r="L19" s="19">
        <f t="shared" si="5"/>
        <v>104</v>
      </c>
      <c r="M19" s="5"/>
      <c r="N19" s="1"/>
      <c r="O19" s="10"/>
      <c r="P19" s="10"/>
      <c r="Q19" s="10"/>
      <c r="R19" s="10"/>
      <c r="S19" s="10"/>
      <c r="T19" s="10"/>
      <c r="U19" s="10"/>
      <c r="V19" s="10"/>
      <c r="W19" s="8"/>
      <c r="X19" s="8"/>
      <c r="Y19" s="8"/>
      <c r="Z19" s="8"/>
      <c r="AA19" s="8"/>
      <c r="AB19" s="8"/>
      <c r="AC19" s="8"/>
      <c r="AD19" s="8"/>
      <c r="AE19" s="8"/>
      <c r="AF19" s="8"/>
    </row>
    <row r="20" spans="1:32" ht="12.75" customHeight="1">
      <c r="A20" s="8">
        <f t="shared" si="4"/>
        <v>0.5</v>
      </c>
      <c r="B20" s="8">
        <v>0.6</v>
      </c>
      <c r="C20" s="18" t="s">
        <v>67</v>
      </c>
      <c r="D20" s="14">
        <v>19.5</v>
      </c>
      <c r="E20" s="14">
        <v>20.5</v>
      </c>
      <c r="F20" s="14">
        <v>21</v>
      </c>
      <c r="G20" s="14">
        <v>21.5</v>
      </c>
      <c r="H20" s="14">
        <v>21.5</v>
      </c>
      <c r="I20" s="17"/>
      <c r="J20" s="17"/>
      <c r="K20" s="17"/>
      <c r="L20" s="19">
        <f t="shared" si="5"/>
        <v>104</v>
      </c>
      <c r="M20" s="5"/>
      <c r="N20" s="4"/>
      <c r="O20" s="10"/>
      <c r="P20" s="10"/>
      <c r="Q20" s="10"/>
      <c r="R20" s="10"/>
      <c r="S20" s="10"/>
      <c r="T20" s="10"/>
      <c r="U20" s="10"/>
      <c r="V20" s="10"/>
      <c r="W20" s="8"/>
      <c r="X20" s="8"/>
      <c r="Y20" s="8"/>
      <c r="Z20" s="8"/>
      <c r="AA20" s="8"/>
      <c r="AB20" s="8"/>
      <c r="AC20" s="8"/>
      <c r="AD20" s="8"/>
      <c r="AE20" s="8"/>
      <c r="AF20" s="8"/>
    </row>
    <row r="21" spans="1:32" ht="12.75" customHeight="1">
      <c r="A21" s="8">
        <f t="shared" si="4"/>
        <v>0.6</v>
      </c>
      <c r="B21" s="8">
        <v>0.7</v>
      </c>
      <c r="C21" s="18" t="s">
        <v>68</v>
      </c>
      <c r="D21" s="14">
        <v>19.5</v>
      </c>
      <c r="E21" s="14">
        <v>20.5</v>
      </c>
      <c r="F21" s="14">
        <v>21</v>
      </c>
      <c r="G21" s="14">
        <v>21.5</v>
      </c>
      <c r="H21" s="14">
        <v>21.5</v>
      </c>
      <c r="I21" s="17"/>
      <c r="J21" s="17"/>
      <c r="K21" s="17"/>
      <c r="L21" s="19">
        <f t="shared" si="5"/>
        <v>104</v>
      </c>
      <c r="M21" s="5"/>
      <c r="N21" s="1"/>
      <c r="O21" s="10"/>
      <c r="P21" s="10"/>
      <c r="Q21" s="10"/>
      <c r="R21" s="10"/>
      <c r="S21" s="10"/>
      <c r="T21" s="10"/>
      <c r="U21" s="10"/>
      <c r="V21" s="10"/>
      <c r="W21" s="8"/>
      <c r="X21" s="8"/>
      <c r="Y21" s="8"/>
      <c r="Z21" s="8"/>
      <c r="AA21" s="8"/>
      <c r="AB21" s="8"/>
      <c r="AC21" s="8"/>
      <c r="AD21" s="8"/>
      <c r="AE21" s="8"/>
      <c r="AF21" s="8"/>
    </row>
    <row r="22" spans="1:32" ht="16.5" customHeight="1">
      <c r="A22" s="8">
        <v>0.7</v>
      </c>
      <c r="B22" s="8">
        <v>99</v>
      </c>
      <c r="C22" s="18" t="s">
        <v>69</v>
      </c>
      <c r="D22" s="14">
        <v>19.5</v>
      </c>
      <c r="E22" s="14">
        <v>20.5</v>
      </c>
      <c r="F22" s="14">
        <v>21</v>
      </c>
      <c r="G22" s="14">
        <v>21.5</v>
      </c>
      <c r="H22" s="14">
        <v>21.5</v>
      </c>
      <c r="I22" s="17"/>
      <c r="J22" s="17"/>
      <c r="K22" s="17"/>
      <c r="L22" s="19">
        <f t="shared" si="5"/>
        <v>104</v>
      </c>
      <c r="M22" s="5"/>
      <c r="N22" s="4"/>
      <c r="O22" s="10"/>
      <c r="P22" s="10"/>
      <c r="Q22" s="10"/>
      <c r="R22" s="10"/>
      <c r="S22" s="10"/>
      <c r="T22" s="10"/>
      <c r="U22" s="10"/>
      <c r="V22" s="10"/>
      <c r="W22" s="8"/>
      <c r="X22" s="8"/>
      <c r="Y22" s="8"/>
      <c r="Z22" s="8"/>
      <c r="AA22" s="8"/>
      <c r="AB22" s="8"/>
      <c r="AC22" s="8"/>
      <c r="AD22" s="8"/>
      <c r="AE22" s="8"/>
      <c r="AF22" s="8"/>
    </row>
    <row r="23" spans="1:32" ht="12.75" customHeight="1">
      <c r="L23" s="1"/>
      <c r="M23" s="1"/>
      <c r="N23" s="1"/>
      <c r="O23" s="10"/>
      <c r="P23" s="10"/>
      <c r="Q23" s="10"/>
      <c r="R23" s="10"/>
      <c r="S23" s="10"/>
      <c r="T23" s="10"/>
      <c r="U23" s="10"/>
      <c r="V23" s="10"/>
    </row>
    <row r="24" spans="1:32" ht="12.75" customHeight="1">
      <c r="J24" s="20">
        <f>SUM(D18:J22)</f>
        <v>520</v>
      </c>
      <c r="L24" s="1"/>
      <c r="M24" s="1"/>
      <c r="N24" s="4"/>
      <c r="O24" s="10"/>
      <c r="P24" s="10"/>
      <c r="Q24" s="10"/>
      <c r="R24" s="10"/>
      <c r="S24" s="10"/>
      <c r="T24" s="10"/>
      <c r="U24" s="10"/>
      <c r="V24" s="10"/>
    </row>
    <row r="25" spans="1:32" ht="12.75" customHeight="1">
      <c r="L25" s="1"/>
      <c r="M25" s="1"/>
      <c r="N25" s="1"/>
      <c r="O25" s="10"/>
      <c r="P25" s="10"/>
      <c r="Q25" s="10"/>
      <c r="R25" s="10"/>
      <c r="S25" s="10"/>
      <c r="T25" s="10"/>
    </row>
    <row r="26" spans="1:32" ht="12.75" customHeight="1">
      <c r="C26" s="21"/>
      <c r="L26" s="1"/>
      <c r="M26" s="1"/>
      <c r="N26" s="1"/>
    </row>
    <row r="27" spans="1:32" ht="12.75" customHeight="1">
      <c r="L27" s="1"/>
      <c r="M27" s="1"/>
      <c r="N27" s="1"/>
    </row>
    <row r="28" spans="1:32" ht="12.75" customHeight="1">
      <c r="B28" s="2"/>
      <c r="D28" s="22"/>
    </row>
    <row r="29" spans="1:32" ht="12.75" customHeight="1">
      <c r="B29" s="2"/>
      <c r="D29" s="22"/>
      <c r="O29" s="1"/>
      <c r="P29" s="1"/>
      <c r="Q29" s="1"/>
      <c r="R29" s="1"/>
      <c r="S29" s="1"/>
      <c r="T29" s="1"/>
      <c r="U29" s="1"/>
      <c r="V29" s="1"/>
    </row>
    <row r="30" spans="1:32" ht="12.75" customHeight="1">
      <c r="B30" s="2"/>
      <c r="D30" s="22"/>
    </row>
    <row r="31" spans="1:32" ht="12.75" customHeight="1"/>
    <row r="32" spans="1:32" ht="12.75" customHeight="1"/>
    <row r="33" spans="9:9" ht="12.75" customHeight="1"/>
    <row r="34" spans="9:9" ht="12.75" customHeight="1"/>
    <row r="35" spans="9:9" ht="12.75" customHeight="1"/>
    <row r="36" spans="9:9" ht="12.75" customHeight="1">
      <c r="I36" s="2" t="s">
        <v>70</v>
      </c>
    </row>
    <row r="37" spans="9:9" ht="12.75" customHeight="1"/>
    <row r="38" spans="9:9" ht="12.75" customHeight="1"/>
    <row r="39" spans="9:9" ht="12.75" customHeight="1"/>
    <row r="40" spans="9:9" ht="12.75" customHeight="1"/>
    <row r="41" spans="9:9" ht="12.75" customHeight="1"/>
    <row r="42" spans="9:9" ht="12.75" customHeight="1"/>
    <row r="43" spans="9:9" ht="12.75" customHeight="1"/>
    <row r="44" spans="9:9" ht="12.75" customHeight="1"/>
    <row r="45" spans="9:9" ht="12.75" customHeight="1"/>
    <row r="46" spans="9:9" ht="12.75" customHeight="1"/>
    <row r="47" spans="9:9" ht="12.75" customHeight="1"/>
    <row r="48" spans="9:9"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D14:G1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6</vt:i4>
      </vt:variant>
    </vt:vector>
  </HeadingPairs>
  <TitlesOfParts>
    <vt:vector size="9" baseType="lpstr">
      <vt:lpstr>Калькулятор </vt:lpstr>
      <vt:lpstr>Лист2</vt:lpstr>
      <vt:lpstr>Лист1</vt:lpstr>
      <vt:lpstr>'Калькулятор '!avans2</vt:lpstr>
      <vt:lpstr>'Калькулятор '!data2</vt:lpstr>
      <vt:lpstr>'Калькулятор '!strok</vt:lpstr>
      <vt:lpstr>'Калькулятор '!strok2</vt:lpstr>
      <vt:lpstr>'Калькулятор '!sumkred2</vt:lpstr>
      <vt:lpstr>'Калькулятор '!sumproplat2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Шуп'яний Андрій Юрійович</cp:lastModifiedBy>
  <cp:lastPrinted>2024-07-19T03:14:00Z</cp:lastPrinted>
  <dcterms:created xsi:type="dcterms:W3CDTF">2007-05-30T09:57:41Z</dcterms:created>
  <dcterms:modified xsi:type="dcterms:W3CDTF">2025-01-06T15:33:02Z</dcterms:modified>
</cp:coreProperties>
</file>